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1802A587-6678-4E79-BAE2-2CDE7AE30CB4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งบแสดงฐานะ" sheetId="1" r:id="rId1"/>
    <sheet name="งบแสดงฐานะ (2)" sheetId="15" r:id="rId2"/>
    <sheet name="งบแสดงผลการดำเนินงาน" sheetId="2" r:id="rId3"/>
    <sheet name="ส่วนทุน" sheetId="22" r:id="rId4"/>
    <sheet name="แม่" sheetId="23" r:id="rId5"/>
    <sheet name="ลูก" sheetId="24" r:id="rId6"/>
    <sheet name="หมายเหตุ 4-8" sheetId="6" r:id="rId7"/>
    <sheet name="หมายเหตุ 9-11" sheetId="4" r:id="rId8"/>
    <sheet name="หมายเหตุ 12-14" sheetId="7" r:id="rId9"/>
    <sheet name="หมายเหตุ 15-17" sheetId="13" r:id="rId10"/>
    <sheet name="หมายเหตุ18-19" sheetId="25" r:id="rId11"/>
    <sheet name="หมายเหตุ20-22" sheetId="9" r:id="rId12"/>
    <sheet name="หมายเหตุ23-26" sheetId="18" r:id="rId13"/>
    <sheet name="หมายเหตุ26-29" sheetId="11" r:id="rId14"/>
    <sheet name="หมายเหตุ30-33" sheetId="17" r:id="rId15"/>
    <sheet name="หมายเหตุ 34-35" sheetId="14" r:id="rId16"/>
  </sheets>
  <externalReferences>
    <externalReference r:id="rId17"/>
  </externalReferences>
  <definedNames>
    <definedName name="_xlnm.Print_Area" localSheetId="4">แม่!$A$1:$L$24</definedName>
    <definedName name="_xlnm.Print_Area" localSheetId="0">งบแสดงฐานะ!$A$1:$N$51</definedName>
    <definedName name="_xlnm.Print_Area" localSheetId="1">'งบแสดงฐานะ (2)'!$A$1:$M$47</definedName>
    <definedName name="_xlnm.Print_Area" localSheetId="2">งบแสดงผลการดำเนินงาน!$A$1:$N$44</definedName>
    <definedName name="_xlnm.Print_Area" localSheetId="3">ส่วนทุน!$A$1:$J$34</definedName>
    <definedName name="_xlnm.Print_Area" localSheetId="8">'หมายเหตุ 12-14'!$A$1:$D$53</definedName>
    <definedName name="_xlnm.Print_Area" localSheetId="9">'หมายเหตุ 15-17'!$A$1:$O$67</definedName>
    <definedName name="_xlnm.Print_Area" localSheetId="15">'หมายเหตุ 34-35'!$A$1:$G$46</definedName>
    <definedName name="_xlnm.Print_Area" localSheetId="6">'หมายเหตุ 4-8'!$A$1:$I$68</definedName>
    <definedName name="_xlnm.Print_Area" localSheetId="7">'หมายเหตุ 9-11'!$A$1:$D$30</definedName>
    <definedName name="_xlnm.Print_Area" localSheetId="10">'หมายเหตุ18-19'!$A$1:$J$28</definedName>
    <definedName name="_xlnm.Print_Area" localSheetId="11">'หมายเหตุ20-22'!$A$1:$D$87</definedName>
    <definedName name="_xlnm.Print_Area" localSheetId="12">'หมายเหตุ23-26'!$A$1:$D$38</definedName>
    <definedName name="_xlnm.Print_Area" localSheetId="13">'หมายเหตุ26-29'!$A$1:$D$45</definedName>
    <definedName name="_xlnm.Print_Area" localSheetId="14">'หมายเหตุ30-33'!$A$1:$D$47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3" l="1"/>
  <c r="C55" i="13"/>
  <c r="D44" i="13"/>
  <c r="C44" i="13"/>
  <c r="D18" i="25" l="1"/>
  <c r="C18" i="25"/>
  <c r="D8" i="25"/>
  <c r="C8" i="25"/>
  <c r="C13" i="14" l="1"/>
  <c r="D13" i="14"/>
  <c r="I53" i="24" l="1"/>
  <c r="H53" i="24"/>
  <c r="G53" i="24"/>
  <c r="F53" i="24"/>
  <c r="D53" i="24"/>
  <c r="C4" i="24" s="1"/>
  <c r="C53" i="24"/>
  <c r="C3" i="24" s="1"/>
  <c r="B53" i="24"/>
  <c r="E52" i="24"/>
  <c r="J52" i="24" s="1"/>
  <c r="E51" i="24"/>
  <c r="J51" i="24" s="1"/>
  <c r="E50" i="24"/>
  <c r="J50" i="24" s="1"/>
  <c r="J49" i="24"/>
  <c r="E49" i="24"/>
  <c r="E48" i="24"/>
  <c r="J48" i="24" s="1"/>
  <c r="E47" i="24"/>
  <c r="J47" i="24" s="1"/>
  <c r="E46" i="24"/>
  <c r="J46" i="24" s="1"/>
  <c r="E45" i="24"/>
  <c r="J45" i="24" s="1"/>
  <c r="E44" i="24"/>
  <c r="J44" i="24" s="1"/>
  <c r="E43" i="24"/>
  <c r="J43" i="24" s="1"/>
  <c r="E42" i="24"/>
  <c r="J42" i="24" s="1"/>
  <c r="J41" i="24"/>
  <c r="E41" i="24"/>
  <c r="E40" i="24"/>
  <c r="J40" i="24" s="1"/>
  <c r="E39" i="24"/>
  <c r="J39" i="24" s="1"/>
  <c r="E38" i="24"/>
  <c r="J38" i="24" s="1"/>
  <c r="E37" i="24"/>
  <c r="J37" i="24" s="1"/>
  <c r="E36" i="24"/>
  <c r="J36" i="24" s="1"/>
  <c r="E35" i="24"/>
  <c r="J35" i="24" s="1"/>
  <c r="E34" i="24"/>
  <c r="J34" i="24" s="1"/>
  <c r="J33" i="24"/>
  <c r="E33" i="24"/>
  <c r="E32" i="24"/>
  <c r="J32" i="24" s="1"/>
  <c r="E31" i="24"/>
  <c r="J31" i="24" s="1"/>
  <c r="E30" i="24"/>
  <c r="J30" i="24" s="1"/>
  <c r="E29" i="24"/>
  <c r="J29" i="24" s="1"/>
  <c r="I20" i="24"/>
  <c r="H20" i="24"/>
  <c r="G20" i="24"/>
  <c r="F20" i="24"/>
  <c r="B7" i="24" s="1"/>
  <c r="D20" i="24"/>
  <c r="E20" i="24" s="1"/>
  <c r="B5" i="24" s="1"/>
  <c r="C20" i="24"/>
  <c r="B20" i="24"/>
  <c r="E19" i="24"/>
  <c r="J19" i="24" s="1"/>
  <c r="E18" i="24"/>
  <c r="J18" i="24" s="1"/>
  <c r="E17" i="24"/>
  <c r="J17" i="24" s="1"/>
  <c r="E16" i="24"/>
  <c r="J16" i="24" s="1"/>
  <c r="E15" i="24"/>
  <c r="J15" i="24" s="1"/>
  <c r="E14" i="24"/>
  <c r="J14" i="24" s="1"/>
  <c r="E13" i="24"/>
  <c r="J13" i="24" s="1"/>
  <c r="C8" i="24"/>
  <c r="B8" i="24"/>
  <c r="C7" i="24"/>
  <c r="B3" i="24"/>
  <c r="C2" i="24"/>
  <c r="B2" i="24"/>
  <c r="H24" i="23"/>
  <c r="D24" i="23"/>
  <c r="D4" i="23" s="1"/>
  <c r="C24" i="23"/>
  <c r="B24" i="23"/>
  <c r="D2" i="23" s="1"/>
  <c r="E23" i="23"/>
  <c r="E24" i="23" s="1"/>
  <c r="D5" i="23" s="1"/>
  <c r="I19" i="23"/>
  <c r="C8" i="23" s="1"/>
  <c r="H19" i="23"/>
  <c r="G19" i="23"/>
  <c r="C7" i="23" s="1"/>
  <c r="F19" i="23"/>
  <c r="E19" i="23"/>
  <c r="C5" i="23" s="1"/>
  <c r="D19" i="23"/>
  <c r="C4" i="23" s="1"/>
  <c r="C19" i="23"/>
  <c r="C3" i="23" s="1"/>
  <c r="B19" i="23"/>
  <c r="C2" i="23" s="1"/>
  <c r="E18" i="23"/>
  <c r="J18" i="23" s="1"/>
  <c r="J19" i="23" s="1"/>
  <c r="C9" i="23" s="1"/>
  <c r="I14" i="23"/>
  <c r="B8" i="23" s="1"/>
  <c r="H14" i="23"/>
  <c r="G14" i="23"/>
  <c r="F14" i="23"/>
  <c r="B7" i="23" s="1"/>
  <c r="D14" i="23"/>
  <c r="B4" i="23" s="1"/>
  <c r="C14" i="23"/>
  <c r="B3" i="23" s="1"/>
  <c r="B14" i="23"/>
  <c r="B2" i="23" s="1"/>
  <c r="E13" i="23"/>
  <c r="E14" i="23" s="1"/>
  <c r="B5" i="23" s="1"/>
  <c r="D8" i="23"/>
  <c r="D7" i="23"/>
  <c r="D3" i="23"/>
  <c r="J53" i="24" l="1"/>
  <c r="C9" i="24" s="1"/>
  <c r="J20" i="24"/>
  <c r="B9" i="24" s="1"/>
  <c r="E53" i="24"/>
  <c r="C5" i="24" s="1"/>
  <c r="B4" i="24"/>
  <c r="J23" i="23"/>
  <c r="J24" i="23" s="1"/>
  <c r="D9" i="23" s="1"/>
  <c r="J13" i="23"/>
  <c r="J14" i="23" s="1"/>
  <c r="B9" i="23" s="1"/>
  <c r="C31" i="17" l="1"/>
  <c r="C23" i="17"/>
  <c r="C15" i="17"/>
  <c r="C6" i="17"/>
  <c r="C31" i="11"/>
  <c r="C19" i="11"/>
  <c r="C12" i="11"/>
  <c r="C17" i="18"/>
  <c r="C10" i="18"/>
  <c r="C4" i="18"/>
  <c r="C22" i="9"/>
  <c r="C14" i="9"/>
  <c r="C30" i="9"/>
  <c r="C8" i="9"/>
  <c r="C31" i="13"/>
  <c r="C26" i="13"/>
  <c r="C20" i="13"/>
  <c r="C10" i="13"/>
  <c r="C27" i="7"/>
  <c r="C17" i="7"/>
  <c r="C11" i="7"/>
  <c r="C8" i="7"/>
  <c r="C5" i="7"/>
  <c r="C4" i="4"/>
  <c r="C20" i="4"/>
  <c r="C17" i="4"/>
  <c r="C10" i="4"/>
  <c r="F39" i="6"/>
  <c r="F61" i="6"/>
  <c r="F55" i="6"/>
  <c r="F27" i="6"/>
  <c r="F21" i="6"/>
  <c r="F20" i="6"/>
  <c r="F19" i="6"/>
  <c r="F18" i="6"/>
  <c r="F17" i="6"/>
  <c r="F13" i="6"/>
  <c r="F5" i="6"/>
  <c r="G24" i="22"/>
  <c r="F24" i="22"/>
  <c r="E24" i="22"/>
  <c r="D24" i="22"/>
  <c r="C24" i="22"/>
  <c r="I23" i="22"/>
  <c r="G23" i="22"/>
  <c r="F23" i="22"/>
  <c r="E23" i="22"/>
  <c r="D23" i="22"/>
  <c r="C23" i="22"/>
  <c r="I22" i="22"/>
  <c r="G22" i="22"/>
  <c r="F22" i="22"/>
  <c r="E22" i="22"/>
  <c r="D22" i="22"/>
  <c r="C22" i="22"/>
  <c r="G20" i="22"/>
  <c r="F20" i="22"/>
  <c r="E20" i="22"/>
  <c r="D20" i="22"/>
  <c r="C20" i="22"/>
  <c r="I19" i="22"/>
  <c r="G19" i="22"/>
  <c r="F19" i="22"/>
  <c r="E19" i="22"/>
  <c r="D19" i="22"/>
  <c r="C19" i="22"/>
  <c r="I18" i="22"/>
  <c r="G18" i="22"/>
  <c r="F18" i="22"/>
  <c r="E18" i="22"/>
  <c r="D18" i="22"/>
  <c r="C18" i="22"/>
  <c r="I17" i="22"/>
  <c r="G17" i="22"/>
  <c r="F17" i="22"/>
  <c r="E17" i="22"/>
  <c r="D17" i="22"/>
  <c r="C17" i="22"/>
  <c r="J14" i="22"/>
  <c r="H14" i="22"/>
  <c r="J13" i="22"/>
  <c r="H13" i="22"/>
  <c r="I11" i="22"/>
  <c r="I15" i="22" s="1"/>
  <c r="G11" i="22"/>
  <c r="G15" i="22" s="1"/>
  <c r="F11" i="22"/>
  <c r="F15" i="22" s="1"/>
  <c r="E11" i="22"/>
  <c r="E15" i="22" s="1"/>
  <c r="D11" i="22"/>
  <c r="D15" i="22" s="1"/>
  <c r="C11" i="22"/>
  <c r="C15" i="22" s="1"/>
  <c r="J10" i="22"/>
  <c r="H10" i="22"/>
  <c r="H9" i="22"/>
  <c r="J8" i="22"/>
  <c r="H8" i="22"/>
  <c r="J17" i="22" l="1"/>
  <c r="J24" i="22"/>
  <c r="J20" i="22"/>
  <c r="C12" i="7"/>
  <c r="C21" i="4"/>
  <c r="F22" i="6"/>
  <c r="I20" i="22"/>
  <c r="I24" i="22" s="1"/>
  <c r="J18" i="22"/>
  <c r="J19" i="22"/>
  <c r="J23" i="22"/>
  <c r="J11" i="22"/>
  <c r="J15" i="22" s="1"/>
  <c r="J22" i="22"/>
  <c r="H15" i="22"/>
  <c r="H11" i="22"/>
  <c r="H19" i="22"/>
  <c r="H17" i="22"/>
  <c r="H18" i="22"/>
  <c r="H20" i="22"/>
  <c r="H22" i="22"/>
  <c r="H23" i="22"/>
  <c r="H24" i="22"/>
  <c r="G26" i="2" l="1"/>
  <c r="G14" i="2"/>
  <c r="G27" i="2" s="1"/>
  <c r="G33" i="15"/>
  <c r="G29" i="15"/>
  <c r="G26" i="15"/>
  <c r="G20" i="1"/>
  <c r="G14" i="1"/>
  <c r="G21" i="1" s="1"/>
  <c r="G30" i="15" l="1"/>
  <c r="G34" i="15" s="1"/>
  <c r="D19" i="14" l="1"/>
  <c r="D31" i="17"/>
  <c r="D23" i="17"/>
  <c r="D15" i="17"/>
  <c r="D6" i="17"/>
  <c r="D31" i="11"/>
  <c r="D19" i="11"/>
  <c r="D12" i="11"/>
  <c r="D10" i="18"/>
  <c r="D4" i="18"/>
  <c r="D17" i="18"/>
  <c r="D30" i="9"/>
  <c r="D22" i="9"/>
  <c r="D8" i="9"/>
  <c r="D26" i="13"/>
  <c r="D31" i="13"/>
  <c r="D20" i="13"/>
  <c r="D10" i="13"/>
  <c r="D27" i="7"/>
  <c r="D11" i="7"/>
  <c r="D8" i="7"/>
  <c r="D5" i="7"/>
  <c r="D4" i="4"/>
  <c r="D20" i="4"/>
  <c r="D17" i="4"/>
  <c r="D10" i="4"/>
  <c r="G39" i="6"/>
  <c r="G61" i="6"/>
  <c r="G55" i="6"/>
  <c r="G27" i="6"/>
  <c r="G21" i="6"/>
  <c r="G20" i="6"/>
  <c r="G19" i="6"/>
  <c r="G18" i="6"/>
  <c r="G17" i="6"/>
  <c r="G13" i="6"/>
  <c r="G5" i="6"/>
  <c r="I26" i="2"/>
  <c r="I14" i="2"/>
  <c r="I27" i="2" s="1"/>
  <c r="I33" i="15"/>
  <c r="I29" i="15"/>
  <c r="I26" i="15"/>
  <c r="I19" i="15"/>
  <c r="I14" i="15"/>
  <c r="I20" i="15" s="1"/>
  <c r="I20" i="1"/>
  <c r="I36" i="1"/>
  <c r="I30" i="1"/>
  <c r="I27" i="1"/>
  <c r="I14" i="1"/>
  <c r="I31" i="1" l="1"/>
  <c r="I37" i="1" s="1"/>
  <c r="D21" i="4"/>
  <c r="D12" i="7"/>
  <c r="G22" i="6"/>
  <c r="I30" i="15"/>
  <c r="I34" i="15" s="1"/>
  <c r="I21" i="1"/>
  <c r="C31" i="6" l="1"/>
  <c r="G31" i="6" l="1"/>
  <c r="F31" i="6"/>
</calcChain>
</file>

<file path=xl/sharedStrings.xml><?xml version="1.0" encoding="utf-8"?>
<sst xmlns="http://schemas.openxmlformats.org/spreadsheetml/2006/main" count="538" uniqueCount="325">
  <si>
    <t>หมายเหตุ</t>
  </si>
  <si>
    <t>ปี 2564</t>
  </si>
  <si>
    <t>สินทรัพย์</t>
  </si>
  <si>
    <t xml:space="preserve">สินทรัพย์หมุนเวียน </t>
  </si>
  <si>
    <t xml:space="preserve">เงินสดและรายการเทียบเท่าเงินสด </t>
  </si>
  <si>
    <t xml:space="preserve">ลูกหนี้หมุนเวียนและรายได้ค้างรับ </t>
  </si>
  <si>
    <t>เงินลงทุนระยะสั้น</t>
  </si>
  <si>
    <t xml:space="preserve">สินค้าและวัสดุคงเหลือ </t>
  </si>
  <si>
    <t xml:space="preserve">รวมสินทรัพย์หมุนเวียน </t>
  </si>
  <si>
    <t xml:space="preserve">สินทรัพย์ไม่หมุนเวียน </t>
  </si>
  <si>
    <t xml:space="preserve">รวมสินทรัพย์ไม่หมุนเวียน </t>
  </si>
  <si>
    <t>รวมสินทรัพย์</t>
  </si>
  <si>
    <t>งบแสดงฐานะการเงิน</t>
  </si>
  <si>
    <t>รายได้</t>
  </si>
  <si>
    <t>รวมรายได้</t>
  </si>
  <si>
    <t>ค่าใช้จ่าย</t>
  </si>
  <si>
    <t>ค่าใช้จ่ายบุคลากร</t>
  </si>
  <si>
    <t>ค่าตอบแทน</t>
  </si>
  <si>
    <t>ค่าใช้สอย</t>
  </si>
  <si>
    <t>ค่าวัสดุ</t>
  </si>
  <si>
    <t>ค่าสาธารณูปโภค</t>
  </si>
  <si>
    <t>ค่าเสื่อมราคาและค่าตัดจำหน่าย</t>
  </si>
  <si>
    <t>ค่าใช้จ่ายอื่น</t>
  </si>
  <si>
    <t>รวมค่าใช้จ่าย</t>
  </si>
  <si>
    <t>งบแสดงผลการดำเนินงานทางการเงิน</t>
  </si>
  <si>
    <t>(หน่วย:บาท)</t>
  </si>
  <si>
    <t>เงินสะสม</t>
  </si>
  <si>
    <t>รายได้สะสม</t>
  </si>
  <si>
    <t>การรับเงินตกเป็นส่วนของทุน</t>
  </si>
  <si>
    <t>ปรับปรุงระหว่างปี</t>
  </si>
  <si>
    <t>รายได้สูง/(ต่ำ) กว่าค่าใช้จ่ายสำหรับงวด</t>
  </si>
  <si>
    <t>รวม</t>
  </si>
  <si>
    <t>ที่ดิน</t>
  </si>
  <si>
    <t>อาคารและสิ่งปลูกสร้าง</t>
  </si>
  <si>
    <t>อาคารและสิ่งปลูกสร้าง (สุทธิ)</t>
  </si>
  <si>
    <t>ครุภัณฑ์</t>
  </si>
  <si>
    <t>ครุภัณฑ์ (สุทธิ)</t>
  </si>
  <si>
    <t>หนี้สิน</t>
  </si>
  <si>
    <t>หนี้สินหมุนเวียน</t>
  </si>
  <si>
    <t xml:space="preserve">ค่าใช้จ่ายค้างจ่าย </t>
  </si>
  <si>
    <t>เงินรับฝากและเงินประกันระยะสั้น</t>
  </si>
  <si>
    <t>รวมหนี้สินหมุนเวียน</t>
  </si>
  <si>
    <t>หนี้สินไม่หมุนเวียน</t>
  </si>
  <si>
    <t>เงินรับฝากและเงินประกันระยะยาว</t>
  </si>
  <si>
    <t>รวมหนี้สินไม่หมุนเวียน</t>
  </si>
  <si>
    <t>รวมหนี้สิน</t>
  </si>
  <si>
    <t>สินทรัพย์สุทธิ/ส่วนทุน</t>
  </si>
  <si>
    <t>เงินทุนสำรองเงินสะสม</t>
  </si>
  <si>
    <t>รวมหนี้สินและสินทรัพย์สุทธิ/ส่วนทุน</t>
  </si>
  <si>
    <t>เงินฝากสถาบันการเงิน</t>
  </si>
  <si>
    <t>รายได้ค้างรับ</t>
  </si>
  <si>
    <t>ปีงบประมาณ</t>
  </si>
  <si>
    <t>วัสดุคงคลัง</t>
  </si>
  <si>
    <t>ถนน</t>
  </si>
  <si>
    <t>ถนน (สุทธิ)</t>
  </si>
  <si>
    <t xml:space="preserve">สินทรัพย์โครงสร้างพื้นฐานอื่น </t>
  </si>
  <si>
    <t>สินทรัพย์โครงสร้างพื้นฐานอื่น (สุทธิ)</t>
  </si>
  <si>
    <t>หมายเหตุประกอบงบการเงินเป็นส่วนหนึ่งของรายงานการเงินนี้</t>
  </si>
  <si>
    <t xml:space="preserve">ภาษีหัก ณ ที่จ่าย </t>
  </si>
  <si>
    <t>เงินประกันสัญญา</t>
  </si>
  <si>
    <t>รายได้ภาษี</t>
  </si>
  <si>
    <t>รายได้ค่าธรรมเนียม</t>
  </si>
  <si>
    <t>รายได้ค่าปรับ</t>
  </si>
  <si>
    <t>รายได้อื่น</t>
  </si>
  <si>
    <t>รายได้ภาษีรถยนต์</t>
  </si>
  <si>
    <t>รายได้ภาษีมูลค่าเพิ่มตาม พ.ร.บ.กำหนดแผนฯ</t>
  </si>
  <si>
    <t>รายได้ภาษีมูลค่าเพิ่มตาม พ.ร.บ.จัดสรรรายได้ฯ</t>
  </si>
  <si>
    <t>รายได้ภาษีธุรกิจเฉพาะ</t>
  </si>
  <si>
    <t>รายได้ภาษีสรรพสามิต</t>
  </si>
  <si>
    <t>รายได้ค่าภาคหลวงแร่</t>
  </si>
  <si>
    <t>รายได้ค่าภาคหลวงปิโตรเลียม</t>
  </si>
  <si>
    <t>รายได้ค่าธรรมเนียมจดทะเบียนสิทธิและนิติกรรมตามประมวลกฎหมายที่ดิน</t>
  </si>
  <si>
    <t>รายได้เงินอุดหนุนทั่วไปตามอำนาจหน้าที่และภารกิจถ่ายโอน</t>
  </si>
  <si>
    <t>รายได้เงินอุดหนุนทั่วไปที่รัฐกำหนดวัตถุประสงค์</t>
  </si>
  <si>
    <t>เงินประจำตำแหน่ง</t>
  </si>
  <si>
    <t>เงินตอบแทนพนักงานขององค์กรปกครองส่วนท้องถิ่น</t>
  </si>
  <si>
    <t>เงินค่าครองชีพ</t>
  </si>
  <si>
    <t>เงินสมทบกองทุนประกันสังคม</t>
  </si>
  <si>
    <t>เงินสมทบกองทุนเงินทดแทน</t>
  </si>
  <si>
    <t>เงินวิทยฐานะ</t>
  </si>
  <si>
    <t>ค่าตอบแทนการปฏิบัติงาน</t>
  </si>
  <si>
    <t>ค่าใช้จ่ายด้านการฝึกอบรม</t>
  </si>
  <si>
    <t>ค่าใช้จ่ายเดินทาง</t>
  </si>
  <si>
    <t>ค่าซ่อมแซมและบำรุงรักษา</t>
  </si>
  <si>
    <t>ค่าแก็สและน้ำมันเชื้อเพลิง</t>
  </si>
  <si>
    <t>ค่าจ้างเหมาบริการ</t>
  </si>
  <si>
    <t>ค่าจัดหาสินทรัพย์มูลค่าต่ำกว่าเกณฑ์</t>
  </si>
  <si>
    <t>ค่าประชาสัมพันธ์</t>
  </si>
  <si>
    <t>ค่าใช้สอยอื่น</t>
  </si>
  <si>
    <t>ค่าวัสดุใช้ไป</t>
  </si>
  <si>
    <t>ค่าโทรศัพท์</t>
  </si>
  <si>
    <t>ค่าบริการสื่อสารและโทรคมนาคม</t>
  </si>
  <si>
    <t>ค่าบริการไปรษณีย์</t>
  </si>
  <si>
    <t>สินทรัพย์โครงสร้างพื้นฐาน</t>
  </si>
  <si>
    <t>ค่าใช้จ่ายเงินอุดหนุนเพื่อการดำเนินงาน</t>
  </si>
  <si>
    <t>ค่าใช้จ่ายสวัสดิการของรัฐบาล</t>
  </si>
  <si>
    <t>ค่าใช้จ่ายอุดหนุนเพื่อโภชนาการ</t>
  </si>
  <si>
    <t>ค่าใช้จ่ายอุดหนุนเพื่อการศึกษา</t>
  </si>
  <si>
    <t>เกินกำหนดชำระไม่เกิน 30 วัน</t>
  </si>
  <si>
    <r>
      <t>หัก</t>
    </r>
    <r>
      <rPr>
        <sz val="16"/>
        <color indexed="8"/>
        <rFont val="TH SarabunPSK"/>
        <family val="2"/>
      </rPr>
      <t xml:space="preserve"> ค่าเสื่อมราคาสะสม-ถนน</t>
    </r>
  </si>
  <si>
    <t>ค่าใช้จ่ายในการประชุม</t>
  </si>
  <si>
    <t>ค่าไฟฟ้า</t>
  </si>
  <si>
    <t>ลูกหนี้เงินยืม</t>
  </si>
  <si>
    <t>ลูกหนี้เงินยืม ณ วันสิ้นปีงบประมาณ แยกตามอายุหนี้ ดังนี้</t>
  </si>
  <si>
    <t>ยังไม่ถึงกำหนดชำระและการส่งใช้เงินยืม</t>
  </si>
  <si>
    <t>สะพาน (สุทธิ)</t>
  </si>
  <si>
    <t>รายได้เงินอุดหนุนจากหน่วยงานอื่น</t>
  </si>
  <si>
    <t>ค่าเช่าบ้าน</t>
  </si>
  <si>
    <t>ที่ดิน อาคาร และอุปกรณ์-สุทธิ</t>
  </si>
  <si>
    <t>สินทรัพย์โครงสร้างพื้นฐาน-สุทธิ</t>
  </si>
  <si>
    <r>
      <t>หัก</t>
    </r>
    <r>
      <rPr>
        <sz val="16"/>
        <color rgb="FF000000"/>
        <rFont val="TH SarabunPSK"/>
        <family val="2"/>
      </rPr>
      <t xml:space="preserve"> ค่าเสื่อมราคาสะสม-สินทรัพย์โครงสร้างพื้นฐานอื่น</t>
    </r>
  </si>
  <si>
    <r>
      <t>หัก</t>
    </r>
    <r>
      <rPr>
        <sz val="16"/>
        <color rgb="FF000000"/>
        <rFont val="TH SarabunPSK"/>
        <family val="2"/>
      </rPr>
      <t xml:space="preserve"> ค่าเสื่อมราคาสะสม-ครุภัณฑ์</t>
    </r>
  </si>
  <si>
    <t>เงินฝากกระทรวงการคลัง</t>
  </si>
  <si>
    <t>เงินให้กู้ยืม-เงินโครงการเศรษฐกิจชุมชน  ณวันสิ้นปีงบประมาณ  แยกตามอายุหนี้  ดังนี้</t>
  </si>
  <si>
    <t>ยังไม่ถึงกำหนดชำระ</t>
  </si>
  <si>
    <t>เงินรับฝากอื่น</t>
  </si>
  <si>
    <t>รายได้เงินอุดหนุนเฉพาะกิจ</t>
  </si>
  <si>
    <t xml:space="preserve">สะพาน </t>
  </si>
  <si>
    <r>
      <t>หัก</t>
    </r>
    <r>
      <rPr>
        <sz val="16"/>
        <color indexed="8"/>
        <rFont val="TH SarabunPSK"/>
        <family val="2"/>
      </rPr>
      <t xml:space="preserve"> ค่าเสื่อมราคาสะสม-สะพาน</t>
    </r>
  </si>
  <si>
    <t>เงินสมทบ กบท.</t>
  </si>
  <si>
    <t>เงินเพิ่ม</t>
  </si>
  <si>
    <t>ค่าตอบแทนอื่น</t>
  </si>
  <si>
    <t xml:space="preserve">                             </t>
  </si>
  <si>
    <t xml:space="preserve">                                      </t>
  </si>
  <si>
    <t xml:space="preserve"> - ภาระผูกพันตามสัญญาจ้างเหมาบริการ
</t>
  </si>
  <si>
    <t xml:space="preserve"> - ภาระผูกพันเกี่ยวกับรายจ่ายฝ่ายทุน</t>
  </si>
  <si>
    <t xml:space="preserve"> </t>
  </si>
  <si>
    <t>สัญญาที่ยังไม่ได้รับรู้</t>
  </si>
  <si>
    <t>ที่ดิน อาคาร และสิ่งปลูกสร้าง</t>
  </si>
  <si>
    <t>อุปกรณ์ และอื่นๆ</t>
  </si>
  <si>
    <t xml:space="preserve">ภาระผูกพันข้างต้นเกิดจากมูลค่าตามสัญญาจ้างก่อสร้าง ปรับปรุง และจัดหาสินทรัพย์ </t>
  </si>
  <si>
    <t xml:space="preserve"> - ภาระผูกพันตามสัญญาจัดซื้อจัดจ้างพัสดุและบริการอื่นๆ
</t>
  </si>
  <si>
    <t>ณ วันที่ 30 กันยายน 2564 หน่วยงานมีภาระผูกพันที่เกิดจากสัญญาจัดซื้อจัดจ้างพัสดุและ</t>
  </si>
  <si>
    <t xml:space="preserve">บริการอื่นๆ จำแนกตามระยะเวลาของสัญญาได้ ดังนี้ </t>
  </si>
  <si>
    <t>ไม่เกิน 1 ปี</t>
  </si>
  <si>
    <t>เกิน 1 ปี แต่ไม่เกิน 5 ปี</t>
  </si>
  <si>
    <t>เกิน 5 ปี</t>
  </si>
  <si>
    <t>ณ วันที่ 30 กันยายน 2564 หน่วยงานมีภาระผูกพันตามสัญญาจ้างเหมาบริการปฏิบัติงานใน</t>
  </si>
  <si>
    <t>ค่าตอบแทนอาสาสมัคร</t>
  </si>
  <si>
    <t>เทศบาลตำบลบ้านต๊ำ</t>
  </si>
  <si>
    <t>ค่าจ้าง</t>
  </si>
  <si>
    <t>รวมค่าใช้สอย</t>
  </si>
  <si>
    <t>ค่าใช้จ่ายอุดหนุนเพื่อการบริการสังคม</t>
  </si>
  <si>
    <t>ค่าใช้จ่ายอุดหนุนเพื่อการดำเนินงาน - ภาคครัวเรือน</t>
  </si>
  <si>
    <t>ค่าใช้จ่ายอุดหนุนเพื่อการดำเนินงาน - องค์กรไม่หวังผลกำไร</t>
  </si>
  <si>
    <t>ลูกหนี้ค่าภาษี</t>
  </si>
  <si>
    <t>ลูกหนี้ความผิดทางละเมิด</t>
  </si>
  <si>
    <t>ค่าใช้จ่ายจ่ายล่วงหน้า</t>
  </si>
  <si>
    <t>สินทรัพย์หมุนเวียนอื่น</t>
  </si>
  <si>
    <t>รวมสินทรัพย์หมุนเวียนอื่น</t>
  </si>
  <si>
    <t>เงินสมทบกองทุนส่งเสริมกิจการขององค์กกรปกครองส่วนท้องถิ่น</t>
  </si>
  <si>
    <t>เงินลงทุนระยะยาว</t>
  </si>
  <si>
    <t>รวมเงินลงทุนระยะยาว</t>
  </si>
  <si>
    <t>เงินรับฝากจากการจัดเก็บภาษีบำรุงท้องที่</t>
  </si>
  <si>
    <t>เป็นจำนวนเงินรวม   บาท</t>
  </si>
  <si>
    <t>หมายเหตุ  ภาระผูกพัน</t>
  </si>
  <si>
    <t>ค่าบำเหน็จบำนาญ</t>
  </si>
  <si>
    <t>ลูกหนี้ระยะสั้นอื่น</t>
  </si>
  <si>
    <t>หนี้สินและสินทรัพย์สุทธิ/ส่วนทุน</t>
  </si>
  <si>
    <t>ลูกหนี้ค่าภาษี แยกตามอายุหนี้ ดังนี้</t>
  </si>
  <si>
    <t>ปี 2563</t>
  </si>
  <si>
    <r>
      <t>หัก</t>
    </r>
    <r>
      <rPr>
        <sz val="16"/>
        <color theme="1"/>
        <rFont val="TH SarabunPSK"/>
        <family val="2"/>
      </rPr>
      <t xml:space="preserve"> ค่าเผื่อหนี้สงสัยจะสูญ</t>
    </r>
  </si>
  <si>
    <t>ลูกหนี้ค่าภาษี (สุทธิ)</t>
  </si>
  <si>
    <t>เงินฝากประจำ</t>
  </si>
  <si>
    <t>รายได้จากการบริจาค</t>
  </si>
  <si>
    <t>รายได้ดอกเบี้ยเงินฝากที่สถาบันการเงิน</t>
  </si>
  <si>
    <t>ปี 2562</t>
  </si>
  <si>
    <t>ปี 2561</t>
  </si>
  <si>
    <t>ตั้งแต่ปี 2558 ลงไป</t>
  </si>
  <si>
    <t>ลูกหนี้เงินโอนและรายการอุดหนุนระยะสั้น</t>
  </si>
  <si>
    <t>ลูกหนี้อื่นระยะสั้น</t>
  </si>
  <si>
    <t xml:space="preserve">วัสดุคงเหลือ </t>
  </si>
  <si>
    <t xml:space="preserve">สินทรัพย์ไม่หมุนเวียนอื่น </t>
  </si>
  <si>
    <t>เจ้าหนี้อื่นระยะสั้น</t>
  </si>
  <si>
    <t>เงินรับฝากระยะสั้น</t>
  </si>
  <si>
    <t>เงินรับฝากระยะยาว</t>
  </si>
  <si>
    <t>รายได้ภาษีจัดสรร</t>
  </si>
  <si>
    <t>รายได้จากการขายสินค้าและบริการ</t>
  </si>
  <si>
    <t>รายได้จากการอุดหนุนจากหน่วยงานภาครัฐ</t>
  </si>
  <si>
    <t>รายได้จากการจัดเก็บภาษี ค่าธรรมเนียม ค่าปรับ และใบอนุญาต</t>
  </si>
  <si>
    <t>รายได้จากการอุดหนุนอื่นและบริจาค</t>
  </si>
  <si>
    <t>ค่าใช้จ่ายจากการอุดหนุนอื่นและบริจาค</t>
  </si>
  <si>
    <t>ค่าใช้จ่ายจากการอุดหนุนจากหน่วยงานภาครัฐ</t>
  </si>
  <si>
    <t>การเปลี่ยนแปลงในสินทรัพย์สุทธิ/ส่วนทุนสำหรับปี 2565</t>
  </si>
  <si>
    <t>การเปลี่ยนแปลงที่ทำให้ทุนเพิ่ม/ลด</t>
  </si>
  <si>
    <t>ผลสะสมจากการแก้ไขข้อผิดพลาดปีก่อน</t>
  </si>
  <si>
    <t>ผลสะสมจากการเปลี่ยนแปลงนโยบายการบัญชี</t>
  </si>
  <si>
    <t>หมายเหตุ 4 เงินสดและรายการเทียบเท่าเงินสด</t>
  </si>
  <si>
    <t>หมายเหตุ 5 ลูกหนี้เงินโอนและรายการอุดหนุนระยะสั้น</t>
  </si>
  <si>
    <t>รวม ลูกหนี้เงินโอนและรายการอุดหนุนระยะสั้น</t>
  </si>
  <si>
    <t>หมายเหตุ 6 ลูกหนี้อื่นระยะสั้น</t>
  </si>
  <si>
    <t>หมายเหตุ 7 เงินลงทุนระยะสั้น</t>
  </si>
  <si>
    <t>หมายเหตุ 8 วัสดุคงเหลือ</t>
  </si>
  <si>
    <t>หมายเหตุ 9 สินทรัพย์หมุนเวียนอื่น</t>
  </si>
  <si>
    <t>หมายเหตุ 10  เงินลงทุนระยะยาว</t>
  </si>
  <si>
    <t>หมายเหตุ 13 สินทรัพย์ไม่หมุนเวียนอื่น</t>
  </si>
  <si>
    <t>เงินขาดบัญชี</t>
  </si>
  <si>
    <t>รวมสินทรัพย์ไม่หมุนเวียนอื่น</t>
  </si>
  <si>
    <t>หมายเหตุ 14 เจ้าหนี้ระยะสั้น</t>
  </si>
  <si>
    <t>รวมเจ้าหนี้ระยะสั้น</t>
  </si>
  <si>
    <t>ค่าสาธารณูปโภคค้างจ่าย</t>
  </si>
  <si>
    <t>หมายเหตุ 15 เงินรับฝากระยะสั้น</t>
  </si>
  <si>
    <t>รวม เงินรับฝากระยะสั้น</t>
  </si>
  <si>
    <t>หมายเหตุ 16 เงินรับฝากระยะยาว</t>
  </si>
  <si>
    <t>ทุนดำเนินการ</t>
  </si>
  <si>
    <t>กำไร/ขาดทุนสะสม</t>
  </si>
  <si>
    <t>รวมรายได้สูง/(ต่ำ)กว่าค่าใช้จ่ายสะสม</t>
  </si>
  <si>
    <t>รวมรายได้ภาษี</t>
  </si>
  <si>
    <t>2565</t>
  </si>
  <si>
    <t>รวม รายได้ค่าธรรมเนียม</t>
  </si>
  <si>
    <t>รวมรายได้ภาษีจัดสรร</t>
  </si>
  <si>
    <t>รายได้จากค่าเช่า</t>
  </si>
  <si>
    <t>รวมรายได้จากการขายสินค้าและบริการ</t>
  </si>
  <si>
    <t>รายได้ใบอนุญาต</t>
  </si>
  <si>
    <t>รวมรายได้จากการจัดเก็บภาษี ค่าธรรมเนียม ค่าปรับ และใบอนุญาต</t>
  </si>
  <si>
    <t>รวมรายได้จากการอุดหนุนอื่นและบริจาค</t>
  </si>
  <si>
    <t>รายได้ของโรงเรียนและศูนย์พัฒนาเด็กเล็ก</t>
  </si>
  <si>
    <t>รายได้ดอกเบี้ยเงินปันผล</t>
  </si>
  <si>
    <t>รวม รายได้อื่น</t>
  </si>
  <si>
    <t>เงินเดือน (ฝ่ายการเมือง)</t>
  </si>
  <si>
    <t>เงินเดือน (ฝ่ายประจำ)</t>
  </si>
  <si>
    <t>ค่ารักษาพยาบาล</t>
  </si>
  <si>
    <t>เงินช่วยการศึกษาบุตร</t>
  </si>
  <si>
    <t>ค่าใช้จ่ายบุคลากรอื่น</t>
  </si>
  <si>
    <t>บำเหน็จบำนาญอื่น</t>
  </si>
  <si>
    <t>รวม ค่าบำเหน็จบำนาญ</t>
  </si>
  <si>
    <t>ค่าเช่า</t>
  </si>
  <si>
    <t>รวมค่าวัสดุ</t>
  </si>
  <si>
    <t>ค่าใช้จ่ายอุดหนุนเพื่อการดำเนินงาน</t>
  </si>
  <si>
    <t>ค่าใช้จ่ายอุดหนุน - หน่วยงานภาครัฐ</t>
  </si>
  <si>
    <t>ค่าใช้จ่ายอุดหนุน - องค์กรปกครองส่วนท้องถิ่น</t>
  </si>
  <si>
    <t>ค่าใช้จ่ายอุดหนุนเพื่อการดำเนินงานอื่น</t>
  </si>
  <si>
    <t>หนี้สงสัยจะสูญและหนี้สูญ</t>
  </si>
  <si>
    <t>รวม รายได้จากการอุดหนุนจากหน่วยงานภาครัฐ</t>
  </si>
  <si>
    <t>เจ้าหนี้การค้า</t>
  </si>
  <si>
    <t>รายได้สูง/(ต่ำ)กว่าค่าใช้จ่ายสะสม</t>
  </si>
  <si>
    <t>องค์ประกอบอื่น
ของสินทรัพย์สุทธิ/ส่วนทุน</t>
  </si>
  <si>
    <t>ยอดคงเหลือ ณ วันที่ 30 กันยายน 2564 - ตามที่รายงานไว้เดิม</t>
  </si>
  <si>
    <t>ยอดยกมา ณ วันที่ 30 กันยายน 2564 - หลังการปรับปรุง</t>
  </si>
  <si>
    <t>ยอดคงเหลือ ณ วันที่ 30 กันยายน 2565</t>
  </si>
  <si>
    <t>ชื่อหน่วยงาน</t>
  </si>
  <si>
    <t>ผลสะสม
จากการแก้ไขข้อผิดพลาดปีก่อน</t>
  </si>
  <si>
    <t>การจ่ายจากส่วนของทุน</t>
  </si>
  <si>
    <t>องค์ประกอบอื่นของสินทรัพย์สุทธิ/ส่วนทุน</t>
  </si>
  <si>
    <t>หมายเหตุ 17 ภาระผูกพัน</t>
  </si>
  <si>
    <t>-ภาระผูกพันเกี่ยวกับรายจ่ายฝ่ายทุน</t>
  </si>
  <si>
    <t>ภาระผูกพันข้างต้นเกิดจากมูลค่าตามสัญญาจ้างก่อสร้าง ปรับปรุง และจัดหาสินทรัพย์</t>
  </si>
  <si>
    <t>หมายเหตุ  18  รายได้สูง/(ต่ำ)กว่าค่าใช้จ่ายสะสม</t>
  </si>
  <si>
    <t>หมายเหตุ 19 รายได้ภาษีจัดสรร</t>
  </si>
  <si>
    <t>รวม ค่าเสื่อมราคาและค่าตัดจำหน่าย</t>
  </si>
  <si>
    <t>รวม ค่าใช้จ่ายจากการอุดหนุนจากหน่วยงานภาครัฐ</t>
  </si>
  <si>
    <t>หมายเหตุ 20 รายได้จากการขายสินค้าและบริการ</t>
  </si>
  <si>
    <t>หมายเหตุ 21 รายได้จากการอุดหนุนจากหน่วยงานภาครัฐ</t>
  </si>
  <si>
    <t>หมายเหตุ 22 รายได้จากการจัดเก็บภาษี ค่าธรรมเนียม ค่าปรับ และใบอนุญาต</t>
  </si>
  <si>
    <t>หมายเหตุ 23 รายได้จากการอุดหนุนอื่นและบริจาค</t>
  </si>
  <si>
    <t>หมายเหตุ 24 รายได้ของกิจการเฉพาะและหน่วยงานภายใต้สังกัด</t>
  </si>
  <si>
    <t>หมายเหตุ 25 รายได้อื่น</t>
  </si>
  <si>
    <t>หมายเหตุ 26 ค่าใช้จ่ายบุคลากร</t>
  </si>
  <si>
    <t>หมายเหตุ 27 ค่าบำเหน็จบำนาญ</t>
  </si>
  <si>
    <t>หมายเหตุ 28 ค่าตอบแทน</t>
  </si>
  <si>
    <t>หมายเหตุ 29 ค่าใช้สอย</t>
  </si>
  <si>
    <t>หมายเหตุ 30 ค่าวัสดุ</t>
  </si>
  <si>
    <t>หมายเหตุ 31 ค่าสาธารณูปโภค</t>
  </si>
  <si>
    <t>หมายเหตุ 32 ค่าเสื่อมราคาและค่าตัดจำหน่าย</t>
  </si>
  <si>
    <t>หมายเหตุ 33 ค่าใช้จ่ายจากการอุดหนุนจากหน่วยงานภาครัฐ</t>
  </si>
  <si>
    <t>หมายเหตุ 34 ค่าใช้จ่ายจากการอุดหนุนอื่นและบริจาค</t>
  </si>
  <si>
    <t>หมายเหตุ 35 ค่าใช้จ่ายอื่น</t>
  </si>
  <si>
    <t>รวมสินทรัพย์สุทธิ/ส่วนทุน</t>
  </si>
  <si>
    <t>รายได้ของกิจการเฉพาะการและหน่วยงานใต้สังกัด</t>
  </si>
  <si>
    <t>รวมเงินสดและรายการเทียบเท่าเงินสด</t>
  </si>
  <si>
    <t>รวมเงินลงทุนระยะสั้น</t>
  </si>
  <si>
    <t>รวมวัสดุคงเหลือ</t>
  </si>
  <si>
    <t>หมายเหตุ 11 ที่ดิน อาคาร อุปกรณ์</t>
  </si>
  <si>
    <r>
      <t>หัก</t>
    </r>
    <r>
      <rPr>
        <sz val="16"/>
        <color rgb="FF000000"/>
        <rFont val="TH SarabunPSK"/>
        <family val="2"/>
      </rPr>
      <t xml:space="preserve"> ค่าเสื่อมราคาสะสม - อาคารและสิ่งปลูกสร้าง</t>
    </r>
  </si>
  <si>
    <t>รวมที่ดิน อาคาร และอุปกรณ์ (สุทธิ)</t>
  </si>
  <si>
    <t xml:space="preserve">หมายเหตุ 12 สินทรัพย์โครงสร้างพื้นฐาน </t>
  </si>
  <si>
    <t>รวมสินทรัพย์โครงสร้างพื้นฐาน (สุทธิ)</t>
  </si>
  <si>
    <t>รวมเงินรับฝากระยะยาว</t>
  </si>
  <si>
    <t>รวมรายได้ของกิจการเฉพาะและหน่วยงานภายใต้สังกัด</t>
  </si>
  <si>
    <t>รวมค่าใช้จ่ายบุคลากร</t>
  </si>
  <si>
    <t>รวมค่าตอบแทน</t>
  </si>
  <si>
    <t>รวมค่าสาธารณูปโภค</t>
  </si>
  <si>
    <t>ค่าใช้จ่ายช่วยเหลือตามมาตรการของรัฐบาล</t>
  </si>
  <si>
    <t>รวมค่าใช้จ่ายจากการอุดหนุนอื่นและบริจาค</t>
  </si>
  <si>
    <t>สำหรับปีสิ้นสุดวันที่ 30 กันยายน 2566</t>
  </si>
  <si>
    <t>ณ วันที่ 30 กันยายน 2566</t>
  </si>
  <si>
    <t>รายได้สูง/(ต่ำ) กว่าค่าใช้จ่ายสุทธิ</t>
  </si>
  <si>
    <t xml:space="preserve">งบแสดงการเปลี่ยนแปลงสินทรัพย์สุทธิ/ส่วนทุน </t>
  </si>
  <si>
    <t>องค์ประกอบอื่น</t>
  </si>
  <si>
    <t>ของสินทรัพย์สุทธิ/ส่วนทุน</t>
  </si>
  <si>
    <t>ยอดคงเหลือ ณ วันที่ 30 กันยายน 2565 - ตามที่รายงานไว้เดิม</t>
  </si>
  <si>
    <t>ยอดยกมา ณ วันที่ 30 กันยายน 2565 - หลังการปรับปรุง</t>
  </si>
  <si>
    <t>การเปลี่ยนแปลงในสินทรัพย์สุทธิ/ส่วนทุนสำหรับปี 2566</t>
  </si>
  <si>
    <t>ยอดคงเหลือ ณ วันที่ 30 กันยายน 2566</t>
  </si>
  <si>
    <t>รวมสินทรัพย์สุทธิ/    ส่วนทุน</t>
  </si>
  <si>
    <t>2566</t>
  </si>
  <si>
    <t>รายได้เงินที่เก็บตามกฏหมายว่าด้วยอุทยานแห่งชาติ</t>
  </si>
  <si>
    <t>เงินช่วยพิเศษ</t>
  </si>
  <si>
    <t>(13,463.55)</t>
  </si>
  <si>
    <t>ยอดคงเหลือ ณ วันที่ 30 กันยายน 2565 
- ตามที่รายงานไว้เดิม</t>
  </si>
  <si>
    <t>ยอดยกมา ณ วันที่
 30 กันยายน 2565 
- หลังการปรับปรุง</t>
  </si>
  <si>
    <t>ยอดคงเหลือ ณ วันที่ 30 กันยายน 2565 
- หลังการปรับปรุง</t>
  </si>
  <si>
    <t>ศูนย์พัฒนาเด็กเล็กบ้านต๊ำดอนมูล</t>
  </si>
  <si>
    <t>ศูนย์พัฒนาเด็กเล็กบ้านต๊ำพระแล</t>
  </si>
  <si>
    <t>ศูนย์พัฒนาเด็กเล็กบ้านต๊ำกลาง</t>
  </si>
  <si>
    <t>ศูนย์พัฒนาเด็กเล็กบ้านต๊ำใน</t>
  </si>
  <si>
    <t>ค่าใช้จ่ายเงินอุดหนุนเพื่อการลงทุน</t>
  </si>
  <si>
    <t xml:space="preserve">      เงินทุนสำรอง      เงินสะสม</t>
  </si>
  <si>
    <t xml:space="preserve">   รวมรายได้สูง(ต่ำ)      กว่าค่าใช้จ่ายสะสม</t>
  </si>
  <si>
    <t>หมายเหตุ 19 รายได้ภาษีจัดสรร (ต่อ)</t>
  </si>
  <si>
    <t>หมายเหตุ 26 ค่าใช้จ่ายบุคลากร (ต่อ)</t>
  </si>
  <si>
    <t>รวมค่าใช้จ่ายอื่น</t>
  </si>
  <si>
    <t xml:space="preserve">รวมลูกหนี้อื่นระยะสั้น </t>
  </si>
  <si>
    <t>ลูกหนี้เงินยืม ณ วันสิ้นปี แยกตามอายุหนี้ ดังนี้</t>
  </si>
  <si>
    <t>เกินกำหนดชำระไม่เกิน 15 วัน</t>
  </si>
  <si>
    <t>เกินกำหนดชำระเกิน 15 วัน</t>
  </si>
  <si>
    <t>เงินขาดบัญชีปี 2566 จำนวน 27 บาท เป็นรายการของศูนย์พัฒนาเด็กเล็กบ้านต๊ำพระแลจ่ายค่าอาหาร</t>
  </si>
  <si>
    <t>กลางวันเกินจำนวนสุทธิที่ต้องจ่าย</t>
  </si>
  <si>
    <t xml:space="preserve"> - ภาระผูกพันตามสัญญาจ้างเหมาบริการ</t>
  </si>
  <si>
    <t xml:space="preserve">หน่วยงานมีภาระผูกพันตามสัญญาจ้างเหมาบริการปฏิบัติงานในเทศบาลตำบลบ้านต๊ำและการจ้างเหมา </t>
  </si>
  <si>
    <t>บริการอื่น เป็นจำนวนเงิน 15,000 บาท (ปี 2565 เป็นจำนวนรวม 15,000 บาท)</t>
  </si>
  <si>
    <t>อุปกรณ์ และอื่น</t>
  </si>
  <si>
    <t>ภาระผูกพันตามสัญญาจัดซื้อจัดจ้างพัสดุและบริการอื่นๆ</t>
  </si>
  <si>
    <t>ณ วันที่ 30 กันยายน 2566 และ 2565 หน่วยงานมีภาระผูกพันที่เกิดจากสัญญาจัดซื้อจัดจ้างพัสดุ</t>
  </si>
  <si>
    <t>และบริการอื่นๆ จำแนกตามระยะเวลาของสัญญาได้ดังนี้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</si>
</sst>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-1041E]#,##0;\(#,##0\);&quot;&quot;"/>
    <numFmt numFmtId="166" formatCode="[$-1041E]#,##0.00;\(#,##0.00\);&quot;-&quot;"/>
  </numFmts>
  <fonts count="23">
    <font>
      <sz val="11"/>
      <color theme="1"/>
      <name val="Calibri"/>
      <family val="2"/>
      <charset val="222"/>
      <scheme val="minor"/>
    </font>
    <font>
      <sz val="15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u/>
      <sz val="16"/>
      <color indexed="8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0"/>
      <name val="Arial"/>
      <family val="2"/>
    </font>
    <font>
      <u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"/>
      <name val="TH SarabunPSK"/>
      <family val="2"/>
    </font>
    <font>
      <b/>
      <sz val="15"/>
      <color theme="1"/>
      <name val="TH Sarabun New"/>
      <family val="2"/>
    </font>
    <font>
      <sz val="15"/>
      <color theme="1"/>
      <name val="TH Sarabun New"/>
      <family val="2"/>
    </font>
    <font>
      <sz val="14"/>
      <color indexed="8"/>
      <name val="TH SarabunPSK"/>
      <family val="2"/>
    </font>
    <font>
      <sz val="12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0" borderId="0"/>
  </cellStyleXfs>
  <cellXfs count="22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 applyProtection="1">
      <alignment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right" vertical="top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0" fontId="5" fillId="0" borderId="0" xfId="0" applyFont="1" applyAlignment="1" applyProtection="1">
      <alignment horizontal="right" vertical="top" readingOrder="1"/>
      <protection locked="0"/>
    </xf>
    <xf numFmtId="165" fontId="5" fillId="0" borderId="0" xfId="0" applyNumberFormat="1" applyFont="1" applyAlignment="1" applyProtection="1">
      <alignment horizontal="center" vertical="top" wrapText="1" readingOrder="1"/>
      <protection locked="0"/>
    </xf>
    <xf numFmtId="166" fontId="5" fillId="0" borderId="0" xfId="0" applyNumberFormat="1" applyFont="1" applyAlignment="1" applyProtection="1">
      <alignment horizontal="right" vertical="top" readingOrder="1"/>
      <protection locked="0"/>
    </xf>
    <xf numFmtId="166" fontId="5" fillId="0" borderId="0" xfId="0" applyNumberFormat="1" applyFont="1" applyAlignment="1" applyProtection="1">
      <alignment horizontal="right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166" fontId="6" fillId="0" borderId="0" xfId="0" applyNumberFormat="1" applyFont="1" applyAlignment="1" applyProtection="1">
      <alignment horizontal="right" vertical="top" wrapText="1" readingOrder="1"/>
      <protection locked="0"/>
    </xf>
    <xf numFmtId="0" fontId="6" fillId="0" borderId="0" xfId="0" applyFont="1" applyAlignment="1" applyProtection="1">
      <alignment vertical="top" wrapText="1" readingOrder="1"/>
      <protection locked="0"/>
    </xf>
    <xf numFmtId="164" fontId="5" fillId="0" borderId="0" xfId="1" applyFont="1" applyFill="1" applyAlignment="1" applyProtection="1">
      <alignment horizontal="right" vertical="top" readingOrder="1"/>
      <protection locked="0"/>
    </xf>
    <xf numFmtId="166" fontId="6" fillId="0" borderId="4" xfId="0" applyNumberFormat="1" applyFont="1" applyBorder="1" applyAlignment="1" applyProtection="1">
      <alignment horizontal="right" vertical="top" readingOrder="1"/>
      <protection locked="0"/>
    </xf>
    <xf numFmtId="0" fontId="3" fillId="0" borderId="0" xfId="0" applyFont="1"/>
    <xf numFmtId="0" fontId="5" fillId="0" borderId="0" xfId="0" applyFont="1" applyAlignment="1" applyProtection="1">
      <alignment vertical="top" readingOrder="1"/>
      <protection locked="0"/>
    </xf>
    <xf numFmtId="164" fontId="4" fillId="0" borderId="0" xfId="1" applyFont="1" applyFill="1"/>
    <xf numFmtId="0" fontId="7" fillId="0" borderId="0" xfId="0" applyFont="1"/>
    <xf numFmtId="164" fontId="6" fillId="0" borderId="1" xfId="1" applyFont="1" applyFill="1" applyBorder="1" applyAlignment="1" applyProtection="1">
      <alignment horizontal="right" vertical="top" readingOrder="1"/>
      <protection locked="0"/>
    </xf>
    <xf numFmtId="164" fontId="6" fillId="0" borderId="4" xfId="1" applyFont="1" applyFill="1" applyBorder="1" applyAlignment="1" applyProtection="1">
      <alignment horizontal="right" vertical="top" readingOrder="1"/>
      <protection locked="0"/>
    </xf>
    <xf numFmtId="164" fontId="4" fillId="0" borderId="0" xfId="1" applyFont="1" applyFill="1" applyAlignment="1">
      <alignment horizontal="right"/>
    </xf>
    <xf numFmtId="0" fontId="3" fillId="0" borderId="0" xfId="0" applyFont="1" applyAlignment="1">
      <alignment horizontal="center"/>
    </xf>
    <xf numFmtId="0" fontId="6" fillId="0" borderId="5" xfId="0" applyFont="1" applyBorder="1" applyAlignment="1" applyProtection="1">
      <alignment horizontal="right" vertical="top" wrapText="1" readingOrder="1"/>
      <protection locked="0"/>
    </xf>
    <xf numFmtId="0" fontId="8" fillId="0" borderId="0" xfId="0" applyFont="1"/>
    <xf numFmtId="0" fontId="6" fillId="0" borderId="0" xfId="0" applyFont="1" applyAlignment="1" applyProtection="1">
      <alignment vertical="top" readingOrder="1"/>
      <protection locked="0"/>
    </xf>
    <xf numFmtId="0" fontId="4" fillId="0" borderId="0" xfId="0" applyFont="1" applyAlignment="1">
      <alignment vertical="top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4" fontId="6" fillId="0" borderId="7" xfId="1" applyFont="1" applyFill="1" applyBorder="1" applyAlignment="1" applyProtection="1">
      <alignment horizontal="right" vertical="top" readingOrder="1"/>
      <protection locked="0"/>
    </xf>
    <xf numFmtId="164" fontId="6" fillId="0" borderId="0" xfId="1" applyFont="1" applyFill="1" applyBorder="1" applyAlignment="1" applyProtection="1">
      <alignment horizontal="right" vertical="top" readingOrder="1"/>
      <protection locked="0"/>
    </xf>
    <xf numFmtId="164" fontId="6" fillId="0" borderId="13" xfId="1" applyFont="1" applyFill="1" applyBorder="1" applyAlignment="1" applyProtection="1">
      <alignment horizontal="right" vertical="top" readingOrder="1"/>
      <protection locked="0"/>
    </xf>
    <xf numFmtId="164" fontId="6" fillId="0" borderId="5" xfId="1" applyFont="1" applyFill="1" applyBorder="1" applyAlignment="1" applyProtection="1">
      <alignment horizontal="right" vertical="top" readingOrder="1"/>
      <protection locked="0"/>
    </xf>
    <xf numFmtId="166" fontId="6" fillId="0" borderId="6" xfId="0" applyNumberFormat="1" applyFont="1" applyBorder="1" applyAlignment="1" applyProtection="1">
      <alignment horizontal="right" vertical="top" wrapText="1" readingOrder="1"/>
      <protection locked="0"/>
    </xf>
    <xf numFmtId="164" fontId="4" fillId="0" borderId="0" xfId="1" applyFont="1" applyFill="1" applyAlignment="1">
      <alignment horizontal="right" wrapText="1"/>
    </xf>
    <xf numFmtId="164" fontId="3" fillId="0" borderId="7" xfId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 readingOrder="1"/>
      <protection locked="0"/>
    </xf>
    <xf numFmtId="164" fontId="5" fillId="0" borderId="0" xfId="1" applyFont="1" applyFill="1" applyAlignment="1" applyProtection="1">
      <alignment horizontal="center" vertical="top" readingOrder="1"/>
      <protection locked="0"/>
    </xf>
    <xf numFmtId="166" fontId="5" fillId="0" borderId="0" xfId="0" applyNumberFormat="1" applyFont="1" applyAlignment="1" applyProtection="1">
      <alignment horizontal="center" vertical="top" readingOrder="1"/>
      <protection locked="0"/>
    </xf>
    <xf numFmtId="164" fontId="6" fillId="0" borderId="0" xfId="1" applyFont="1" applyFill="1" applyAlignment="1" applyProtection="1">
      <alignment horizontal="right" vertical="top" wrapText="1" readingOrder="1"/>
      <protection locked="0"/>
    </xf>
    <xf numFmtId="164" fontId="5" fillId="0" borderId="0" xfId="1" applyFont="1" applyFill="1" applyAlignment="1" applyProtection="1">
      <alignment horizontal="center" vertical="top" wrapText="1" readingOrder="1"/>
      <protection locked="0"/>
    </xf>
    <xf numFmtId="164" fontId="6" fillId="0" borderId="7" xfId="1" applyFont="1" applyFill="1" applyBorder="1" applyAlignment="1" applyProtection="1">
      <alignment horizontal="center" vertical="top" wrapText="1" readingOrder="1"/>
      <protection locked="0"/>
    </xf>
    <xf numFmtId="164" fontId="3" fillId="0" borderId="7" xfId="1" applyFont="1" applyFill="1" applyBorder="1"/>
    <xf numFmtId="164" fontId="3" fillId="0" borderId="7" xfId="0" applyNumberFormat="1" applyFont="1" applyBorder="1"/>
    <xf numFmtId="164" fontId="3" fillId="0" borderId="0" xfId="0" applyNumberFormat="1" applyFont="1"/>
    <xf numFmtId="166" fontId="8" fillId="0" borderId="4" xfId="0" applyNumberFormat="1" applyFont="1" applyBorder="1" applyAlignment="1" applyProtection="1">
      <alignment horizontal="right" vertical="top" readingOrder="1"/>
      <protection locked="0"/>
    </xf>
    <xf numFmtId="0" fontId="9" fillId="0" borderId="0" xfId="0" applyFont="1" applyAlignment="1" applyProtection="1">
      <alignment vertical="top" wrapText="1" readingOrder="1"/>
      <protection locked="0"/>
    </xf>
    <xf numFmtId="166" fontId="8" fillId="0" borderId="2" xfId="0" applyNumberFormat="1" applyFont="1" applyBorder="1" applyAlignment="1" applyProtection="1">
      <alignment horizontal="right" vertical="top" readingOrder="1"/>
      <protection locked="0"/>
    </xf>
    <xf numFmtId="166" fontId="10" fillId="0" borderId="1" xfId="0" applyNumberFormat="1" applyFont="1" applyBorder="1" applyAlignment="1" applyProtection="1">
      <alignment horizontal="right" vertical="top" readingOrder="1"/>
      <protection locked="0"/>
    </xf>
    <xf numFmtId="166" fontId="10" fillId="0" borderId="4" xfId="0" applyNumberFormat="1" applyFont="1" applyBorder="1" applyAlignment="1" applyProtection="1">
      <alignment horizontal="right" vertical="top" readingOrder="1"/>
      <protection locked="0"/>
    </xf>
    <xf numFmtId="0" fontId="10" fillId="0" borderId="3" xfId="0" applyFont="1" applyBorder="1" applyAlignment="1" applyProtection="1">
      <alignment horizontal="right" vertical="top" readingOrder="1"/>
      <protection locked="0"/>
    </xf>
    <xf numFmtId="0" fontId="10" fillId="0" borderId="0" xfId="0" applyFont="1" applyAlignment="1" applyProtection="1">
      <alignment horizontal="center" vertical="top" readingOrder="1"/>
      <protection locked="0"/>
    </xf>
    <xf numFmtId="166" fontId="8" fillId="0" borderId="0" xfId="0" applyNumberFormat="1" applyFont="1" applyAlignment="1" applyProtection="1">
      <alignment horizontal="right" vertical="top" readingOrder="1"/>
      <protection locked="0"/>
    </xf>
    <xf numFmtId="0" fontId="9" fillId="0" borderId="0" xfId="0" applyFont="1" applyAlignment="1" applyProtection="1">
      <alignment horizontal="left" vertical="top" wrapText="1" readingOrder="1"/>
      <protection locked="0"/>
    </xf>
    <xf numFmtId="166" fontId="8" fillId="0" borderId="10" xfId="0" applyNumberFormat="1" applyFont="1" applyBorder="1" applyAlignment="1" applyProtection="1">
      <alignment horizontal="right" vertical="top" readingOrder="1"/>
      <protection locked="0"/>
    </xf>
    <xf numFmtId="166" fontId="8" fillId="0" borderId="9" xfId="0" applyNumberFormat="1" applyFont="1" applyBorder="1" applyAlignment="1" applyProtection="1">
      <alignment horizontal="right" vertical="top" readingOrder="1"/>
      <protection locked="0"/>
    </xf>
    <xf numFmtId="39" fontId="4" fillId="0" borderId="0" xfId="0" applyNumberFormat="1" applyFont="1"/>
    <xf numFmtId="166" fontId="10" fillId="0" borderId="8" xfId="0" applyNumberFormat="1" applyFont="1" applyBorder="1" applyAlignment="1" applyProtection="1">
      <alignment horizontal="right" vertical="top" readingOrder="1"/>
      <protection locked="0"/>
    </xf>
    <xf numFmtId="166" fontId="10" fillId="0" borderId="11" xfId="0" applyNumberFormat="1" applyFont="1" applyBorder="1" applyAlignment="1" applyProtection="1">
      <alignment horizontal="right" vertical="top" readingOrder="1"/>
      <protection locked="0"/>
    </xf>
    <xf numFmtId="164" fontId="5" fillId="0" borderId="0" xfId="1" applyFont="1" applyFill="1" applyBorder="1" applyAlignment="1" applyProtection="1">
      <alignment vertical="top" readingOrder="1"/>
      <protection locked="0"/>
    </xf>
    <xf numFmtId="164" fontId="6" fillId="0" borderId="6" xfId="1" applyFont="1" applyFill="1" applyBorder="1" applyAlignment="1" applyProtection="1">
      <alignment vertical="top" readingOrder="1"/>
      <protection locked="0"/>
    </xf>
    <xf numFmtId="164" fontId="4" fillId="0" borderId="9" xfId="1" applyFont="1" applyFill="1" applyBorder="1" applyAlignment="1"/>
    <xf numFmtId="164" fontId="3" fillId="0" borderId="7" xfId="1" applyFont="1" applyFill="1" applyBorder="1" applyAlignment="1"/>
    <xf numFmtId="164" fontId="5" fillId="0" borderId="0" xfId="1" applyFont="1" applyFill="1" applyAlignment="1" applyProtection="1">
      <alignment vertical="top" readingOrder="1"/>
      <protection locked="0"/>
    </xf>
    <xf numFmtId="0" fontId="4" fillId="0" borderId="0" xfId="0" applyFont="1" applyAlignment="1">
      <alignment horizontal="right"/>
    </xf>
    <xf numFmtId="0" fontId="6" fillId="0" borderId="0" xfId="3" applyFont="1" applyAlignment="1" applyProtection="1">
      <alignment vertical="top" readingOrder="1"/>
      <protection locked="0"/>
    </xf>
    <xf numFmtId="0" fontId="5" fillId="0" borderId="0" xfId="3" applyFont="1" applyAlignment="1" applyProtection="1">
      <alignment vertical="top" readingOrder="1"/>
      <protection locked="0"/>
    </xf>
    <xf numFmtId="0" fontId="8" fillId="0" borderId="0" xfId="3" applyFont="1" applyAlignment="1">
      <alignment horizontal="left" indent="3"/>
    </xf>
    <xf numFmtId="0" fontId="6" fillId="0" borderId="0" xfId="3" applyFont="1" applyAlignment="1" applyProtection="1">
      <alignment horizontal="center" vertical="top" wrapText="1" readingOrder="1"/>
      <protection locked="0"/>
    </xf>
    <xf numFmtId="0" fontId="6" fillId="0" borderId="0" xfId="3" applyFont="1" applyAlignment="1" applyProtection="1">
      <alignment vertical="top" wrapText="1" readingOrder="1"/>
      <protection locked="0"/>
    </xf>
    <xf numFmtId="166" fontId="5" fillId="0" borderId="0" xfId="3" applyNumberFormat="1" applyFont="1" applyAlignment="1" applyProtection="1">
      <alignment vertical="top" wrapText="1" readingOrder="1"/>
      <protection locked="0"/>
    </xf>
    <xf numFmtId="0" fontId="5" fillId="0" borderId="0" xfId="3" applyFont="1" applyAlignment="1" applyProtection="1">
      <alignment vertical="top" wrapText="1" readingOrder="1"/>
      <protection locked="0"/>
    </xf>
    <xf numFmtId="166" fontId="6" fillId="0" borderId="12" xfId="3" applyNumberFormat="1" applyFont="1" applyBorder="1" applyAlignment="1" applyProtection="1">
      <alignment vertical="top" wrapText="1" readingOrder="1"/>
      <protection locked="0"/>
    </xf>
    <xf numFmtId="0" fontId="8" fillId="0" borderId="0" xfId="3" applyFont="1"/>
    <xf numFmtId="166" fontId="6" fillId="0" borderId="13" xfId="3" applyNumberFormat="1" applyFont="1" applyBorder="1" applyAlignment="1" applyProtection="1">
      <alignment vertical="top" wrapText="1" readingOrder="1"/>
      <protection locked="0"/>
    </xf>
    <xf numFmtId="166" fontId="6" fillId="0" borderId="7" xfId="0" applyNumberFormat="1" applyFont="1" applyBorder="1" applyAlignment="1" applyProtection="1">
      <alignment horizontal="right" vertical="top" readingOrder="1"/>
      <protection locked="0"/>
    </xf>
    <xf numFmtId="164" fontId="3" fillId="0" borderId="0" xfId="1" applyFont="1" applyFill="1" applyAlignment="1">
      <alignment horizontal="right"/>
    </xf>
    <xf numFmtId="49" fontId="3" fillId="0" borderId="0" xfId="1" applyNumberFormat="1" applyFont="1" applyFill="1" applyAlignment="1">
      <alignment horizontal="center"/>
    </xf>
    <xf numFmtId="164" fontId="3" fillId="0" borderId="0" xfId="1" applyFont="1" applyFill="1" applyBorder="1" applyAlignment="1">
      <alignment horizontal="right"/>
    </xf>
    <xf numFmtId="164" fontId="3" fillId="0" borderId="7" xfId="1" applyFont="1" applyFill="1" applyBorder="1" applyAlignment="1">
      <alignment horizontal="right"/>
    </xf>
    <xf numFmtId="0" fontId="10" fillId="0" borderId="0" xfId="0" applyFont="1"/>
    <xf numFmtId="164" fontId="10" fillId="0" borderId="0" xfId="1" applyFont="1" applyFill="1" applyAlignment="1">
      <alignment horizontal="right"/>
    </xf>
    <xf numFmtId="164" fontId="8" fillId="0" borderId="0" xfId="1" applyFont="1" applyFill="1" applyAlignment="1">
      <alignment horizontal="right"/>
    </xf>
    <xf numFmtId="164" fontId="6" fillId="0" borderId="14" xfId="1" applyFont="1" applyFill="1" applyBorder="1" applyAlignment="1" applyProtection="1">
      <alignment horizontal="right" vertical="top" readingOrder="1"/>
      <protection locked="0"/>
    </xf>
    <xf numFmtId="0" fontId="3" fillId="0" borderId="0" xfId="0" applyFont="1" applyAlignment="1">
      <alignment horizontal="left" vertical="top" wrapText="1"/>
    </xf>
    <xf numFmtId="164" fontId="3" fillId="0" borderId="0" xfId="1" applyFont="1" applyFill="1" applyBorder="1" applyAlignment="1">
      <alignment vertical="top"/>
    </xf>
    <xf numFmtId="166" fontId="6" fillId="0" borderId="0" xfId="0" applyNumberFormat="1" applyFont="1" applyAlignment="1" applyProtection="1">
      <alignment horizontal="right" vertical="top" readingOrder="1"/>
      <protection locked="0"/>
    </xf>
    <xf numFmtId="166" fontId="4" fillId="0" borderId="0" xfId="1" applyNumberFormat="1" applyFont="1" applyFill="1" applyAlignment="1">
      <alignment horizontal="right" wrapText="1"/>
    </xf>
    <xf numFmtId="0" fontId="13" fillId="0" borderId="0" xfId="0" applyFont="1"/>
    <xf numFmtId="164" fontId="14" fillId="0" borderId="0" xfId="1" applyFont="1" applyAlignment="1" applyProtection="1">
      <alignment horizontal="right" vertical="top" wrapText="1" readingOrder="1"/>
      <protection locked="0"/>
    </xf>
    <xf numFmtId="0" fontId="10" fillId="0" borderId="9" xfId="0" applyFont="1" applyBorder="1" applyAlignment="1" applyProtection="1">
      <alignment horizontal="center" vertical="center" wrapText="1" readingOrder="1"/>
      <protection locked="0"/>
    </xf>
    <xf numFmtId="164" fontId="8" fillId="0" borderId="0" xfId="1" applyFont="1"/>
    <xf numFmtId="164" fontId="6" fillId="0" borderId="0" xfId="1" applyFont="1" applyFill="1" applyBorder="1" applyAlignment="1" applyProtection="1">
      <alignment horizontal="center" vertical="top" wrapText="1" readingOrder="1"/>
      <protection locked="0"/>
    </xf>
    <xf numFmtId="164" fontId="15" fillId="0" borderId="0" xfId="1" applyFont="1" applyFill="1" applyAlignment="1">
      <alignment horizontal="right" wrapText="1"/>
    </xf>
    <xf numFmtId="166" fontId="8" fillId="0" borderId="14" xfId="0" applyNumberFormat="1" applyFont="1" applyBorder="1" applyAlignment="1" applyProtection="1">
      <alignment horizontal="right" vertical="top" readingOrder="1"/>
      <protection locked="0"/>
    </xf>
    <xf numFmtId="0" fontId="6" fillId="0" borderId="0" xfId="0" applyFont="1" applyAlignment="1" applyProtection="1">
      <alignment horizontal="center" vertical="top" readingOrder="1"/>
      <protection locked="0"/>
    </xf>
    <xf numFmtId="0" fontId="6" fillId="0" borderId="7" xfId="0" applyFont="1" applyBorder="1" applyAlignment="1" applyProtection="1">
      <alignment horizontal="center" vertical="top" readingOrder="1"/>
      <protection locked="0"/>
    </xf>
    <xf numFmtId="0" fontId="5" fillId="0" borderId="0" xfId="0" applyFont="1" applyAlignment="1" applyProtection="1">
      <alignment horizontal="center" vertical="top" readingOrder="1"/>
      <protection locked="0"/>
    </xf>
    <xf numFmtId="166" fontId="6" fillId="0" borderId="0" xfId="3" applyNumberFormat="1" applyFont="1" applyAlignment="1" applyProtection="1">
      <alignment vertical="top" wrapText="1" readingOrder="1"/>
      <protection locked="0"/>
    </xf>
    <xf numFmtId="164" fontId="4" fillId="0" borderId="0" xfId="1" applyFont="1"/>
    <xf numFmtId="166" fontId="6" fillId="0" borderId="7" xfId="0" applyNumberFormat="1" applyFont="1" applyBorder="1" applyAlignment="1" applyProtection="1">
      <alignment horizontal="center" vertical="top" readingOrder="1"/>
      <protection locked="0"/>
    </xf>
    <xf numFmtId="164" fontId="6" fillId="0" borderId="7" xfId="1" applyFont="1" applyFill="1" applyBorder="1" applyAlignment="1" applyProtection="1">
      <alignment horizontal="center" vertical="top" readingOrder="1"/>
      <protection locked="0"/>
    </xf>
    <xf numFmtId="166" fontId="6" fillId="0" borderId="15" xfId="0" applyNumberFormat="1" applyFont="1" applyBorder="1" applyAlignment="1" applyProtection="1">
      <alignment horizontal="right" vertical="top" readingOrder="1"/>
      <protection locked="0"/>
    </xf>
    <xf numFmtId="164" fontId="10" fillId="0" borderId="7" xfId="1" applyFont="1" applyFill="1" applyBorder="1" applyAlignment="1" applyProtection="1">
      <alignment horizontal="center" vertical="top" readingOrder="1"/>
      <protection locked="0"/>
    </xf>
    <xf numFmtId="164" fontId="8" fillId="0" borderId="0" xfId="1" applyFont="1" applyFill="1" applyAlignment="1" applyProtection="1">
      <alignment horizontal="center" vertical="top" readingOrder="1"/>
      <protection locked="0"/>
    </xf>
    <xf numFmtId="164" fontId="6" fillId="0" borderId="0" xfId="1" applyFont="1" applyFill="1" applyAlignment="1" applyProtection="1">
      <alignment horizontal="center" vertical="top" readingOrder="1"/>
      <protection locked="0"/>
    </xf>
    <xf numFmtId="0" fontId="7" fillId="0" borderId="16" xfId="0" applyFont="1" applyBorder="1"/>
    <xf numFmtId="164" fontId="7" fillId="0" borderId="16" xfId="0" applyNumberFormat="1" applyFont="1" applyBorder="1"/>
    <xf numFmtId="164" fontId="7" fillId="0" borderId="0" xfId="0" applyNumberFormat="1" applyFont="1"/>
    <xf numFmtId="0" fontId="7" fillId="0" borderId="17" xfId="0" applyFont="1" applyBorder="1"/>
    <xf numFmtId="164" fontId="7" fillId="0" borderId="17" xfId="0" applyNumberFormat="1" applyFont="1" applyBorder="1"/>
    <xf numFmtId="0" fontId="7" fillId="0" borderId="0" xfId="0" applyFont="1" applyAlignment="1">
      <alignment vertical="top"/>
    </xf>
    <xf numFmtId="164" fontId="7" fillId="0" borderId="0" xfId="1" applyFont="1"/>
    <xf numFmtId="49" fontId="4" fillId="0" borderId="0" xfId="0" applyNumberFormat="1" applyFont="1"/>
    <xf numFmtId="164" fontId="4" fillId="0" borderId="0" xfId="1" applyFont="1" applyFill="1" applyBorder="1"/>
    <xf numFmtId="0" fontId="19" fillId="0" borderId="0" xfId="0" applyFont="1" applyAlignment="1" applyProtection="1">
      <alignment vertical="top"/>
      <protection locked="0"/>
    </xf>
    <xf numFmtId="0" fontId="20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49" fontId="20" fillId="0" borderId="0" xfId="0" quotePrefix="1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top" readingOrder="1"/>
      <protection locked="0"/>
    </xf>
    <xf numFmtId="164" fontId="4" fillId="0" borderId="0" xfId="1" applyFont="1" applyFill="1" applyAlignment="1">
      <alignment horizontal="center"/>
    </xf>
    <xf numFmtId="0" fontId="16" fillId="0" borderId="0" xfId="0" applyFont="1"/>
    <xf numFmtId="164" fontId="5" fillId="0" borderId="0" xfId="1" applyFont="1" applyFill="1" applyAlignment="1" applyProtection="1">
      <alignment vertical="top" wrapText="1" readingOrder="1"/>
      <protection locked="0"/>
    </xf>
    <xf numFmtId="164" fontId="1" fillId="0" borderId="0" xfId="1" applyFont="1" applyFill="1"/>
    <xf numFmtId="164" fontId="6" fillId="0" borderId="18" xfId="1" applyFont="1" applyFill="1" applyBorder="1" applyAlignment="1" applyProtection="1">
      <alignment horizontal="center" vertical="top" wrapText="1" readingOrder="1"/>
      <protection locked="0"/>
    </xf>
    <xf numFmtId="164" fontId="6" fillId="0" borderId="0" xfId="1" applyFont="1" applyFill="1" applyAlignment="1" applyProtection="1">
      <alignment horizontal="center" vertical="top" wrapText="1" readingOrder="1"/>
      <protection locked="0"/>
    </xf>
    <xf numFmtId="164" fontId="6" fillId="0" borderId="7" xfId="1" applyFont="1" applyFill="1" applyBorder="1" applyAlignment="1" applyProtection="1">
      <alignment vertical="top" wrapText="1" readingOrder="1"/>
      <protection locked="0"/>
    </xf>
    <xf numFmtId="164" fontId="6" fillId="0" borderId="18" xfId="1" applyFont="1" applyFill="1" applyBorder="1" applyAlignment="1" applyProtection="1">
      <alignment vertical="top" wrapText="1" readingOrder="1"/>
      <protection locked="0"/>
    </xf>
    <xf numFmtId="164" fontId="6" fillId="0" borderId="0" xfId="1" applyFont="1" applyFill="1" applyAlignment="1" applyProtection="1">
      <alignment vertical="top" wrapText="1" readingOrder="1"/>
      <protection locked="0"/>
    </xf>
    <xf numFmtId="164" fontId="5" fillId="0" borderId="0" xfId="1" applyFont="1" applyFill="1" applyAlignment="1" applyProtection="1">
      <alignment horizontal="left" vertical="top" wrapText="1" readingOrder="1"/>
      <protection locked="0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4" fontId="16" fillId="0" borderId="0" xfId="1" applyFont="1" applyBorder="1"/>
    <xf numFmtId="164" fontId="7" fillId="0" borderId="0" xfId="1" applyFont="1" applyBorder="1"/>
    <xf numFmtId="0" fontId="16" fillId="0" borderId="0" xfId="0" applyFont="1" applyAlignment="1">
      <alignment wrapText="1"/>
    </xf>
    <xf numFmtId="164" fontId="16" fillId="0" borderId="9" xfId="1" applyFont="1" applyBorder="1"/>
    <xf numFmtId="164" fontId="7" fillId="0" borderId="9" xfId="1" applyFont="1" applyBorder="1"/>
    <xf numFmtId="164" fontId="16" fillId="0" borderId="7" xfId="1" applyFont="1" applyBorder="1"/>
    <xf numFmtId="0" fontId="16" fillId="0" borderId="9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wrapText="1"/>
    </xf>
    <xf numFmtId="0" fontId="16" fillId="0" borderId="9" xfId="0" applyFont="1" applyBorder="1" applyAlignment="1">
      <alignment horizontal="left" wrapText="1"/>
    </xf>
    <xf numFmtId="164" fontId="6" fillId="0" borderId="0" xfId="0" applyNumberFormat="1" applyFont="1" applyAlignment="1" applyProtection="1">
      <alignment horizontal="center" vertical="top" readingOrder="1"/>
      <protection locked="0"/>
    </xf>
    <xf numFmtId="49" fontId="5" fillId="0" borderId="0" xfId="1" applyNumberFormat="1" applyFont="1" applyFill="1" applyAlignment="1" applyProtection="1">
      <alignment horizontal="right" vertical="top" readingOrder="1"/>
      <protection locked="0"/>
    </xf>
    <xf numFmtId="0" fontId="7" fillId="0" borderId="19" xfId="0" applyFont="1" applyBorder="1"/>
    <xf numFmtId="0" fontId="16" fillId="0" borderId="19" xfId="0" applyFont="1" applyBorder="1" applyAlignment="1">
      <alignment horizontal="center" vertical="top"/>
    </xf>
    <xf numFmtId="0" fontId="17" fillId="0" borderId="19" xfId="0" applyFont="1" applyBorder="1" applyAlignment="1">
      <alignment horizontal="center" vertical="top"/>
    </xf>
    <xf numFmtId="0" fontId="17" fillId="0" borderId="19" xfId="0" applyFont="1" applyBorder="1" applyAlignment="1">
      <alignment horizontal="center" vertical="top" wrapText="1"/>
    </xf>
    <xf numFmtId="0" fontId="16" fillId="0" borderId="20" xfId="0" applyFont="1" applyBorder="1" applyAlignment="1">
      <alignment wrapText="1"/>
    </xf>
    <xf numFmtId="164" fontId="16" fillId="0" borderId="19" xfId="0" applyNumberFormat="1" applyFont="1" applyBorder="1"/>
    <xf numFmtId="0" fontId="7" fillId="0" borderId="20" xfId="0" applyFont="1" applyBorder="1"/>
    <xf numFmtId="164" fontId="7" fillId="0" borderId="20" xfId="0" applyNumberFormat="1" applyFont="1" applyBorder="1"/>
    <xf numFmtId="164" fontId="16" fillId="0" borderId="20" xfId="0" applyNumberFormat="1" applyFont="1" applyBorder="1"/>
    <xf numFmtId="0" fontId="16" fillId="0" borderId="19" xfId="0" applyFont="1" applyBorder="1"/>
    <xf numFmtId="0" fontId="7" fillId="2" borderId="19" xfId="0" applyFont="1" applyFill="1" applyBorder="1" applyAlignment="1">
      <alignment horizontal="center" vertical="top"/>
    </xf>
    <xf numFmtId="0" fontId="7" fillId="2" borderId="19" xfId="0" applyFont="1" applyFill="1" applyBorder="1" applyAlignment="1">
      <alignment horizontal="center" vertical="top" wrapText="1"/>
    </xf>
    <xf numFmtId="0" fontId="7" fillId="2" borderId="19" xfId="0" applyFont="1" applyFill="1" applyBorder="1"/>
    <xf numFmtId="164" fontId="7" fillId="2" borderId="19" xfId="1" applyFont="1" applyFill="1" applyBorder="1"/>
    <xf numFmtId="0" fontId="18" fillId="2" borderId="19" xfId="0" applyFont="1" applyFill="1" applyBorder="1" applyAlignment="1">
      <alignment horizontal="center"/>
    </xf>
    <xf numFmtId="164" fontId="18" fillId="2" borderId="19" xfId="1" applyFont="1" applyFill="1" applyBorder="1"/>
    <xf numFmtId="0" fontId="7" fillId="4" borderId="19" xfId="0" applyFont="1" applyFill="1" applyBorder="1" applyAlignment="1">
      <alignment horizontal="center" vertical="top"/>
    </xf>
    <xf numFmtId="0" fontId="7" fillId="4" borderId="19" xfId="0" applyFont="1" applyFill="1" applyBorder="1" applyAlignment="1">
      <alignment horizontal="center" vertical="top" wrapText="1"/>
    </xf>
    <xf numFmtId="0" fontId="7" fillId="4" borderId="19" xfId="0" applyFont="1" applyFill="1" applyBorder="1"/>
    <xf numFmtId="164" fontId="18" fillId="4" borderId="19" xfId="1" applyFont="1" applyFill="1" applyBorder="1"/>
    <xf numFmtId="164" fontId="7" fillId="4" borderId="19" xfId="1" applyFont="1" applyFill="1" applyBorder="1"/>
    <xf numFmtId="0" fontId="18" fillId="4" borderId="19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 vertical="top" wrapText="1"/>
    </xf>
    <xf numFmtId="164" fontId="7" fillId="3" borderId="19" xfId="1" applyFont="1" applyFill="1" applyBorder="1"/>
    <xf numFmtId="164" fontId="18" fillId="3" borderId="19" xfId="1" applyFont="1" applyFill="1" applyBorder="1"/>
    <xf numFmtId="0" fontId="16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wrapText="1"/>
    </xf>
    <xf numFmtId="164" fontId="7" fillId="2" borderId="19" xfId="0" applyNumberFormat="1" applyFont="1" applyFill="1" applyBorder="1"/>
    <xf numFmtId="164" fontId="7" fillId="2" borderId="19" xfId="1" applyFont="1" applyFill="1" applyBorder="1" applyAlignment="1">
      <alignment horizontal="center" vertical="top" wrapText="1"/>
    </xf>
    <xf numFmtId="164" fontId="7" fillId="3" borderId="19" xfId="1" applyFont="1" applyFill="1" applyBorder="1" applyAlignment="1">
      <alignment horizontal="center" vertical="top" wrapText="1"/>
    </xf>
    <xf numFmtId="0" fontId="22" fillId="0" borderId="16" xfId="0" applyFont="1" applyBorder="1"/>
    <xf numFmtId="0" fontId="17" fillId="0" borderId="20" xfId="0" applyFont="1" applyBorder="1" applyAlignment="1">
      <alignment wrapText="1"/>
    </xf>
    <xf numFmtId="164" fontId="6" fillId="0" borderId="0" xfId="1" applyFont="1" applyFill="1" applyAlignment="1" applyProtection="1">
      <alignment horizontal="left" vertical="top" wrapText="1" readingOrder="1"/>
      <protection locked="0"/>
    </xf>
    <xf numFmtId="49" fontId="5" fillId="0" borderId="0" xfId="1" applyNumberFormat="1" applyFont="1" applyFill="1" applyAlignment="1" applyProtection="1">
      <alignment horizontal="center" vertical="top" readingOrder="1"/>
      <protection locked="0"/>
    </xf>
    <xf numFmtId="164" fontId="6" fillId="0" borderId="21" xfId="1" applyFont="1" applyFill="1" applyBorder="1" applyAlignment="1" applyProtection="1">
      <alignment vertical="top" wrapText="1" readingOrder="1"/>
      <protection locked="0"/>
    </xf>
    <xf numFmtId="164" fontId="6" fillId="0" borderId="21" xfId="1" applyFont="1" applyFill="1" applyBorder="1" applyAlignment="1" applyProtection="1">
      <alignment horizontal="right" vertical="top" readingOrder="1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vertical="top" wrapText="1" readingOrder="1"/>
      <protection locked="0"/>
    </xf>
    <xf numFmtId="0" fontId="4" fillId="0" borderId="0" xfId="0" applyFont="1"/>
    <xf numFmtId="0" fontId="5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21" fillId="0" borderId="0" xfId="0" applyFont="1" applyAlignment="1" applyProtection="1">
      <alignment vertical="top" readingOrder="1"/>
      <protection locked="0"/>
    </xf>
    <xf numFmtId="0" fontId="7" fillId="0" borderId="0" xfId="0" applyFont="1" applyAlignme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21" fillId="0" borderId="0" xfId="0" applyFont="1" applyAlignment="1" applyProtection="1">
      <alignment horizontal="left" vertical="top" wrapText="1" readingOrder="1"/>
      <protection locked="0"/>
    </xf>
    <xf numFmtId="0" fontId="7" fillId="2" borderId="19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6" fillId="0" borderId="0" xfId="0" applyFont="1" applyAlignment="1" applyProtection="1">
      <alignment horizontal="center" vertical="top" readingOrder="1"/>
      <protection locked="0"/>
    </xf>
    <xf numFmtId="0" fontId="6" fillId="0" borderId="0" xfId="0" applyFont="1" applyAlignment="1" applyProtection="1">
      <alignment horizontal="center" vertical="center" readingOrder="1"/>
      <protection locked="0"/>
    </xf>
    <xf numFmtId="0" fontId="10" fillId="0" borderId="0" xfId="0" applyFont="1" applyAlignment="1" applyProtection="1">
      <alignment horizontal="center" vertical="center" wrapText="1" readingOrder="1"/>
      <protection locked="0"/>
    </xf>
    <xf numFmtId="0" fontId="8" fillId="0" borderId="0" xfId="0" applyFont="1" applyAlignment="1">
      <alignment horizontal="center"/>
    </xf>
    <xf numFmtId="0" fontId="6" fillId="0" borderId="0" xfId="0" applyFont="1" applyAlignment="1" applyProtection="1">
      <alignment horizontal="center" vertical="top" wrapText="1" readingOrder="1"/>
      <protection locked="0"/>
    </xf>
    <xf numFmtId="164" fontId="6" fillId="0" borderId="0" xfId="1" applyFont="1" applyFill="1" applyBorder="1" applyAlignment="1" applyProtection="1">
      <alignment horizontal="center" vertical="top" readingOrder="1"/>
      <protection locked="0"/>
    </xf>
    <xf numFmtId="0" fontId="6" fillId="0" borderId="0" xfId="0" applyFont="1" applyBorder="1" applyAlignment="1" applyProtection="1">
      <alignment horizontal="center" vertical="top" readingOrder="1"/>
      <protection locked="0"/>
    </xf>
    <xf numFmtId="164" fontId="4" fillId="0" borderId="0" xfId="1" applyFont="1" applyAlignment="1">
      <alignment horizontal="right"/>
    </xf>
    <xf numFmtId="164" fontId="5" fillId="0" borderId="0" xfId="1" applyFont="1" applyAlignment="1" applyProtection="1">
      <alignment horizontal="center" vertical="top" readingOrder="1"/>
      <protection locked="0"/>
    </xf>
    <xf numFmtId="164" fontId="3" fillId="0" borderId="7" xfId="1" applyFont="1" applyBorder="1" applyAlignment="1">
      <alignment horizontal="right"/>
    </xf>
    <xf numFmtId="164" fontId="3" fillId="0" borderId="0" xfId="1" applyFont="1" applyBorder="1" applyAlignment="1">
      <alignment horizontal="right"/>
    </xf>
    <xf numFmtId="49" fontId="20" fillId="0" borderId="0" xfId="0" applyNumberFormat="1" applyFont="1" applyAlignment="1" applyProtection="1">
      <alignment vertical="center"/>
      <protection locked="0"/>
    </xf>
    <xf numFmtId="0" fontId="4" fillId="0" borderId="9" xfId="0" applyFont="1" applyBorder="1"/>
    <xf numFmtId="164" fontId="6" fillId="0" borderId="9" xfId="1" applyFont="1" applyFill="1" applyBorder="1" applyAlignment="1" applyProtection="1">
      <alignment horizontal="center" vertical="top" wrapText="1" readingOrder="1"/>
      <protection locked="0"/>
    </xf>
    <xf numFmtId="0" fontId="5" fillId="0" borderId="9" xfId="0" applyFont="1" applyBorder="1" applyAlignment="1" applyProtection="1">
      <alignment horizontal="center" vertical="top" wrapText="1" readingOrder="1"/>
      <protection locked="0"/>
    </xf>
    <xf numFmtId="0" fontId="4" fillId="0" borderId="8" xfId="0" applyFont="1" applyBorder="1" applyAlignment="1">
      <alignment horizontal="center" vertical="top" wrapText="1"/>
    </xf>
    <xf numFmtId="164" fontId="5" fillId="0" borderId="8" xfId="1" applyFont="1" applyFill="1" applyBorder="1" applyAlignment="1" applyProtection="1">
      <alignment horizontal="center" vertical="top" wrapText="1" readingOrder="1"/>
      <protection locked="0"/>
    </xf>
    <xf numFmtId="0" fontId="4" fillId="0" borderId="8" xfId="0" applyFont="1" applyBorder="1" applyAlignment="1">
      <alignment horizontal="center" vertical="top"/>
    </xf>
    <xf numFmtId="164" fontId="4" fillId="0" borderId="9" xfId="1" applyFont="1" applyBorder="1"/>
  </cellXfs>
  <cellStyles count="4">
    <cellStyle name="Normal 2" xfId="3" xr:uid="{00000000-0005-0000-0000-000000000000}"/>
    <cellStyle name="เครื่องหมายจุลภาค 2" xfId="2" xr:uid="{00000000-0005-0000-0000-000002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187325</xdr:colOff>
      <xdr:row>41</xdr:row>
      <xdr:rowOff>220662</xdr:rowOff>
    </xdr:from>
    <xdr:to>
      <xdr:col>3</xdr:col>
      <xdr:colOff>350838</xdr:colOff>
      <xdr:row>46</xdr:row>
      <xdr:rowOff>34925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8800" y="6392862"/>
          <a:ext cx="1801813" cy="1004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(นางสาวสิริลักษณ์  ฉลาด)   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ผู้อำนวยการกองคลัง   </a:t>
          </a:r>
          <a:r>
            <a:rPr lang="th-TH" sz="1100"/>
            <a:t>  </a:t>
          </a:r>
        </a:p>
      </xdr:txBody>
    </xdr:sp>
    <xdr:clientData/>
  </xdr:twoCellAnchor>
  <xdr:twoCellAnchor>
    <xdr:from>
      <xdr:col>3</xdr:col>
      <xdr:colOff>277809</xdr:colOff>
      <xdr:row>42</xdr:row>
      <xdr:rowOff>7937</xdr:rowOff>
    </xdr:from>
    <xdr:to>
      <xdr:col>6</xdr:col>
      <xdr:colOff>3172</xdr:colOff>
      <xdr:row>46</xdr:row>
      <xdr:rowOff>50800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7584" y="6418262"/>
          <a:ext cx="1878013" cy="995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(นางณภัค  สร้อยนาค)          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ปลัดเทศบาลตำบลบ้านต๊ำ</a:t>
          </a:r>
          <a:endParaRPr lang="th-TH" sz="1100"/>
        </a:p>
      </xdr:txBody>
    </xdr:sp>
    <xdr:clientData/>
  </xdr:twoCellAnchor>
  <xdr:twoCellAnchor>
    <xdr:from>
      <xdr:col>5</xdr:col>
      <xdr:colOff>647699</xdr:colOff>
      <xdr:row>42</xdr:row>
      <xdr:rowOff>3174</xdr:rowOff>
    </xdr:from>
    <xdr:to>
      <xdr:col>9</xdr:col>
      <xdr:colOff>257174</xdr:colOff>
      <xdr:row>46</xdr:row>
      <xdr:rowOff>65087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352924" y="6413499"/>
          <a:ext cx="2809875" cy="1014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(นายจิรพงศ์  ใจลา)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นายกเทศมนตรีตำบลบ้านต๊ำ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39</xdr:row>
      <xdr:rowOff>77787</xdr:rowOff>
    </xdr:from>
    <xdr:to>
      <xdr:col>3</xdr:col>
      <xdr:colOff>419100</xdr:colOff>
      <xdr:row>42</xdr:row>
      <xdr:rowOff>196850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11175" y="6249987"/>
          <a:ext cx="1803400" cy="900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(นางสาวสิริลักษณ์  ฉลาด)   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ผู้อำนวยการกองคลัง   </a:t>
          </a:r>
          <a:r>
            <a:rPr lang="th-TH" sz="1100"/>
            <a:t>  </a:t>
          </a:r>
        </a:p>
      </xdr:txBody>
    </xdr:sp>
    <xdr:clientData/>
  </xdr:twoCellAnchor>
  <xdr:twoCellAnchor>
    <xdr:from>
      <xdr:col>3</xdr:col>
      <xdr:colOff>228600</xdr:colOff>
      <xdr:row>39</xdr:row>
      <xdr:rowOff>74612</xdr:rowOff>
    </xdr:from>
    <xdr:to>
      <xdr:col>6</xdr:col>
      <xdr:colOff>285750</xdr:colOff>
      <xdr:row>42</xdr:row>
      <xdr:rowOff>193675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238375" y="6608762"/>
          <a:ext cx="1885950" cy="862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(นางณภัค  สร้อยนาค)          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ปลัดเทศบาลตำบลบ้านต๊ำ</a:t>
          </a:r>
          <a:endParaRPr lang="th-TH" sz="1100"/>
        </a:p>
      </xdr:txBody>
    </xdr:sp>
    <xdr:clientData/>
  </xdr:twoCellAnchor>
  <xdr:twoCellAnchor>
    <xdr:from>
      <xdr:col>6</xdr:col>
      <xdr:colOff>476249</xdr:colOff>
      <xdr:row>39</xdr:row>
      <xdr:rowOff>60324</xdr:rowOff>
    </xdr:from>
    <xdr:to>
      <xdr:col>8</xdr:col>
      <xdr:colOff>990600</xdr:colOff>
      <xdr:row>42</xdr:row>
      <xdr:rowOff>179387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314824" y="6594474"/>
          <a:ext cx="1847851" cy="862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(นายจิรพงศ์  ใจลา)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นายกเทศมนตรีตำบลบ้านต๊ำ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31</xdr:row>
      <xdr:rowOff>87313</xdr:rowOff>
    </xdr:from>
    <xdr:to>
      <xdr:col>4</xdr:col>
      <xdr:colOff>239713</xdr:colOff>
      <xdr:row>34</xdr:row>
      <xdr:rowOff>182562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68350" y="8421688"/>
          <a:ext cx="1804988" cy="857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(นางสาวสิริลักษณ์  ฉลาด)   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ผู้อำนวยการกองคลัง   </a:t>
          </a:r>
          <a:r>
            <a:rPr lang="th-TH" sz="1100"/>
            <a:t>  </a:t>
          </a:r>
        </a:p>
      </xdr:txBody>
    </xdr:sp>
    <xdr:clientData/>
  </xdr:twoCellAnchor>
  <xdr:twoCellAnchor>
    <xdr:from>
      <xdr:col>4</xdr:col>
      <xdr:colOff>236536</xdr:colOff>
      <xdr:row>31</xdr:row>
      <xdr:rowOff>111129</xdr:rowOff>
    </xdr:from>
    <xdr:to>
      <xdr:col>6</xdr:col>
      <xdr:colOff>290511</xdr:colOff>
      <xdr:row>34</xdr:row>
      <xdr:rowOff>206378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570161" y="8445504"/>
          <a:ext cx="2035175" cy="857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(นางณภัค  สร้อยนาค)          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ปลัดเทศบาลตำบลบ้านต๊ำ</a:t>
          </a:r>
          <a:endParaRPr lang="th-TH" sz="1100"/>
        </a:p>
      </xdr:txBody>
    </xdr:sp>
    <xdr:clientData/>
  </xdr:twoCellAnchor>
  <xdr:twoCellAnchor>
    <xdr:from>
      <xdr:col>6</xdr:col>
      <xdr:colOff>238125</xdr:colOff>
      <xdr:row>31</xdr:row>
      <xdr:rowOff>90490</xdr:rowOff>
    </xdr:from>
    <xdr:to>
      <xdr:col>10</xdr:col>
      <xdr:colOff>9525</xdr:colOff>
      <xdr:row>34</xdr:row>
      <xdr:rowOff>185739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552950" y="8424865"/>
          <a:ext cx="2447925" cy="857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(นายจิรพงศ์  ใจลา)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นายกเทศมนตรีตำบลบ้านต๊ำ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58738</xdr:rowOff>
    </xdr:from>
    <xdr:to>
      <xdr:col>2</xdr:col>
      <xdr:colOff>933450</xdr:colOff>
      <xdr:row>28</xdr:row>
      <xdr:rowOff>163512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971800" y="7202488"/>
          <a:ext cx="1695450" cy="904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(นางสาวสิริลักษณ์  ฉลาด)   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ผู้อำนวยการกองคลัง   </a:t>
          </a:r>
          <a:r>
            <a:rPr lang="th-TH" sz="1100"/>
            <a:t>  </a:t>
          </a:r>
        </a:p>
      </xdr:txBody>
    </xdr:sp>
    <xdr:clientData/>
  </xdr:twoCellAnchor>
  <xdr:twoCellAnchor>
    <xdr:from>
      <xdr:col>3</xdr:col>
      <xdr:colOff>114300</xdr:colOff>
      <xdr:row>25</xdr:row>
      <xdr:rowOff>63504</xdr:rowOff>
    </xdr:from>
    <xdr:to>
      <xdr:col>4</xdr:col>
      <xdr:colOff>990600</xdr:colOff>
      <xdr:row>28</xdr:row>
      <xdr:rowOff>168278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457825" y="6369054"/>
          <a:ext cx="1952625" cy="828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(นางณภัค  สร้อยนาค)          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ปลัดเทศบาลตำบลบ้านต๊ำ</a:t>
          </a:r>
          <a:endParaRPr lang="th-TH" sz="1100"/>
        </a:p>
      </xdr:txBody>
    </xdr:sp>
    <xdr:clientData/>
  </xdr:twoCellAnchor>
  <xdr:twoCellAnchor>
    <xdr:from>
      <xdr:col>7</xdr:col>
      <xdr:colOff>9525</xdr:colOff>
      <xdr:row>25</xdr:row>
      <xdr:rowOff>23815</xdr:rowOff>
    </xdr:from>
    <xdr:to>
      <xdr:col>10</xdr:col>
      <xdr:colOff>38100</xdr:colOff>
      <xdr:row>28</xdr:row>
      <xdr:rowOff>128589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7505700" y="6329365"/>
          <a:ext cx="2276475" cy="828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(นายจิรพงศ์  ใจลา)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นายกเทศมนตรีตำบลบ้านต๊ำ</a:t>
          </a:r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3591;&#3610;&#3648;&#3611;&#3621;&#3637;&#3656;&#3618;&#3609;&#3649;&#3611;&#3621;&#3591;&#3626;&#3636;&#3609;&#3607;&#3619;&#3633;&#3614;&#3618;&#3660;&#3611;&#3637;%202566/&#3591;&#3610;&#3649;&#3626;&#3604;&#3591;&#3585;&#3634;&#3619;&#3648;&#3611;&#3621;&#3637;&#3656;&#3618;&#3609;&#3649;&#3611;&#3621;&#3591;&#3626;&#3636;&#3609;&#3607;&#3619;&#3633;&#3614;&#3618;&#3660;&#3626;&#3640;&#3607;&#3608;&#3636;&#3626;&#3656;&#3623;&#3609;&#3607;&#3640;&#3609;&#3611;&#3637;%2066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งบรวม(แม่+ลูก)"/>
      <sheetName val="งบทั่วไป(แม่)"/>
      <sheetName val="รวมลูก"/>
      <sheetName val="สถานธนานุบาล"/>
      <sheetName val="ประปา"/>
      <sheetName val="ขนส่ง"/>
      <sheetName val="หน่วยสาธารณสุข"/>
      <sheetName val="โรงเรียนศูนย์เด็กเล็ก"/>
      <sheetName val="กิจการอื่น"/>
    </sheetNames>
    <sheetDataSet>
      <sheetData sheetId="0"/>
      <sheetData sheetId="1">
        <row r="2">
          <cell r="B2">
            <v>66390738.890000001</v>
          </cell>
          <cell r="C2">
            <v>12977696.189999999</v>
          </cell>
          <cell r="D2">
            <v>0</v>
          </cell>
        </row>
        <row r="3">
          <cell r="B3">
            <v>0</v>
          </cell>
          <cell r="C3">
            <v>0</v>
          </cell>
          <cell r="D3">
            <v>0</v>
          </cell>
        </row>
        <row r="4">
          <cell r="B4">
            <v>0</v>
          </cell>
          <cell r="C4">
            <v>0</v>
          </cell>
          <cell r="D4">
            <v>0</v>
          </cell>
        </row>
        <row r="5">
          <cell r="B5">
            <v>66390738.890000001</v>
          </cell>
          <cell r="C5">
            <v>12977696.189999999</v>
          </cell>
        </row>
        <row r="7">
          <cell r="B7">
            <v>5796</v>
          </cell>
          <cell r="C7">
            <v>0</v>
          </cell>
          <cell r="D7">
            <v>0</v>
          </cell>
        </row>
        <row r="8">
          <cell r="B8">
            <v>5256071.62</v>
          </cell>
          <cell r="C8">
            <v>927542.05</v>
          </cell>
          <cell r="D8">
            <v>0</v>
          </cell>
        </row>
        <row r="9">
          <cell r="B9">
            <v>71652606.510000005</v>
          </cell>
          <cell r="C9">
            <v>13905238.24</v>
          </cell>
        </row>
      </sheetData>
      <sheetData sheetId="2">
        <row r="6">
          <cell r="B6">
            <v>0</v>
          </cell>
          <cell r="C6">
            <v>0</v>
          </cell>
          <cell r="D6">
            <v>2254659.4900000002</v>
          </cell>
          <cell r="E6">
            <v>0</v>
          </cell>
          <cell r="F6">
            <v>0</v>
          </cell>
          <cell r="G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B9">
            <v>0</v>
          </cell>
          <cell r="C9">
            <v>0</v>
          </cell>
          <cell r="D9">
            <v>2254659.4900000002</v>
          </cell>
          <cell r="E9">
            <v>0</v>
          </cell>
          <cell r="F9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-59722.939999999995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2194936.5499999998</v>
          </cell>
          <cell r="E13">
            <v>0</v>
          </cell>
          <cell r="F13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view="pageLayout" zoomScaleNormal="120" zoomScaleSheetLayoutView="100" workbookViewId="0">
      <selection activeCell="B69" sqref="B69"/>
    </sheetView>
  </sheetViews>
  <sheetFormatPr defaultColWidth="9" defaultRowHeight="24"/>
  <cols>
    <col min="1" max="1" width="4.85546875" style="2" customWidth="1"/>
    <col min="2" max="2" width="8.28515625" style="2" customWidth="1"/>
    <col min="3" max="3" width="13.28515625" style="2" customWidth="1"/>
    <col min="4" max="4" width="8.85546875" style="2" customWidth="1"/>
    <col min="5" max="5" width="9.7109375" style="2" customWidth="1"/>
    <col min="6" max="6" width="9.5703125" style="2" customWidth="1"/>
    <col min="7" max="7" width="15.7109375" style="18" bestFit="1" customWidth="1"/>
    <col min="8" max="8" width="2.5703125" style="18" customWidth="1"/>
    <col min="9" max="9" width="15.7109375" style="2" bestFit="1" customWidth="1"/>
    <col min="10" max="10" width="3.42578125" style="2" customWidth="1"/>
    <col min="11" max="11" width="13.28515625" style="18" customWidth="1"/>
    <col min="12" max="12" width="15.28515625" style="18" bestFit="1" customWidth="1"/>
    <col min="13" max="14" width="9" style="18"/>
    <col min="15" max="16384" width="9" style="2"/>
  </cols>
  <sheetData>
    <row r="1" spans="1:10">
      <c r="A1" s="187" t="s">
        <v>139</v>
      </c>
      <c r="B1" s="187"/>
      <c r="C1" s="187"/>
      <c r="D1" s="187"/>
      <c r="E1" s="187"/>
      <c r="F1" s="187"/>
      <c r="G1" s="187"/>
      <c r="H1" s="187"/>
      <c r="I1" s="187"/>
      <c r="J1" s="16"/>
    </row>
    <row r="2" spans="1:10">
      <c r="A2" s="187" t="s">
        <v>12</v>
      </c>
      <c r="B2" s="187"/>
      <c r="C2" s="187"/>
      <c r="D2" s="187"/>
      <c r="E2" s="187"/>
      <c r="F2" s="187"/>
      <c r="G2" s="187"/>
      <c r="H2" s="187"/>
      <c r="I2" s="187"/>
      <c r="J2" s="16"/>
    </row>
    <row r="3" spans="1:10">
      <c r="A3" s="187" t="s">
        <v>285</v>
      </c>
      <c r="B3" s="187"/>
      <c r="C3" s="187"/>
      <c r="D3" s="187"/>
      <c r="E3" s="187"/>
      <c r="F3" s="187"/>
      <c r="G3" s="187"/>
      <c r="H3" s="187"/>
      <c r="I3" s="187"/>
      <c r="J3" s="16"/>
    </row>
    <row r="4" spans="1:10" ht="19.149999999999999" customHeight="1">
      <c r="A4" s="3"/>
      <c r="B4" s="3"/>
      <c r="C4" s="191"/>
      <c r="D4" s="190"/>
      <c r="E4" s="190"/>
      <c r="I4" s="102" t="s">
        <v>25</v>
      </c>
      <c r="J4" s="6"/>
    </row>
    <row r="5" spans="1:10" ht="19.149999999999999" customHeight="1">
      <c r="A5" s="3"/>
      <c r="B5" s="3"/>
      <c r="C5" s="3"/>
      <c r="F5" s="11" t="s">
        <v>0</v>
      </c>
      <c r="G5" s="184">
        <v>2566</v>
      </c>
      <c r="H5" s="42"/>
      <c r="I5" s="102">
        <v>2565</v>
      </c>
      <c r="J5" s="6"/>
    </row>
    <row r="6" spans="1:10" ht="19.149999999999999" customHeight="1">
      <c r="A6" s="189" t="s">
        <v>2</v>
      </c>
      <c r="B6" s="190"/>
      <c r="C6" s="190"/>
      <c r="D6" s="190"/>
      <c r="E6" s="190"/>
      <c r="F6" s="3"/>
      <c r="G6" s="127"/>
      <c r="H6" s="127"/>
      <c r="I6" s="5"/>
      <c r="J6" s="3"/>
    </row>
    <row r="7" spans="1:10" ht="19.149999999999999" customHeight="1">
      <c r="A7" s="3"/>
      <c r="B7" s="189" t="s">
        <v>3</v>
      </c>
      <c r="C7" s="190"/>
      <c r="D7" s="190"/>
      <c r="E7" s="190"/>
      <c r="F7" s="3"/>
      <c r="G7" s="127"/>
      <c r="H7" s="127"/>
      <c r="I7" s="7"/>
      <c r="J7" s="3"/>
    </row>
    <row r="8" spans="1:10" ht="19.149999999999999" customHeight="1">
      <c r="A8" s="3"/>
      <c r="B8" s="3"/>
      <c r="C8" s="191" t="s">
        <v>4</v>
      </c>
      <c r="D8" s="190"/>
      <c r="E8" s="190"/>
      <c r="F8" s="8">
        <v>4</v>
      </c>
      <c r="G8" s="45">
        <v>25768608.890000001</v>
      </c>
      <c r="H8" s="45"/>
      <c r="I8" s="14">
        <v>27796251.420000002</v>
      </c>
      <c r="J8" s="10"/>
    </row>
    <row r="9" spans="1:10" ht="23.25" customHeight="1">
      <c r="A9" s="3"/>
      <c r="B9" s="3"/>
      <c r="C9" s="191" t="s">
        <v>169</v>
      </c>
      <c r="D9" s="190"/>
      <c r="E9" s="190"/>
      <c r="F9" s="8">
        <v>5</v>
      </c>
      <c r="G9" s="45">
        <v>93822.48</v>
      </c>
      <c r="H9" s="45"/>
      <c r="I9" s="14">
        <v>113696.58</v>
      </c>
      <c r="J9" s="10"/>
    </row>
    <row r="10" spans="1:10" ht="19.149999999999999" customHeight="1">
      <c r="A10" s="3"/>
      <c r="B10" s="3"/>
      <c r="C10" s="191" t="s">
        <v>170</v>
      </c>
      <c r="D10" s="190"/>
      <c r="E10" s="190"/>
      <c r="F10" s="8">
        <v>6</v>
      </c>
      <c r="G10" s="45">
        <v>878888.95999999996</v>
      </c>
      <c r="H10" s="45"/>
      <c r="I10" s="14">
        <v>881337.26</v>
      </c>
      <c r="J10" s="10"/>
    </row>
    <row r="11" spans="1:10" ht="20.25" customHeight="1">
      <c r="A11" s="3"/>
      <c r="B11" s="3"/>
      <c r="C11" s="191" t="s">
        <v>6</v>
      </c>
      <c r="D11" s="190"/>
      <c r="E11" s="190"/>
      <c r="F11" s="8">
        <v>7</v>
      </c>
      <c r="G11" s="45">
        <v>12740167.699999999</v>
      </c>
      <c r="H11" s="45"/>
      <c r="I11" s="14">
        <v>10812192.15</v>
      </c>
      <c r="J11" s="10"/>
    </row>
    <row r="12" spans="1:10" ht="23.25" customHeight="1">
      <c r="A12" s="3"/>
      <c r="B12" s="3"/>
      <c r="C12" s="191" t="s">
        <v>171</v>
      </c>
      <c r="D12" s="190"/>
      <c r="E12" s="190"/>
      <c r="F12" s="8">
        <v>8</v>
      </c>
      <c r="G12" s="45">
        <v>130177.5</v>
      </c>
      <c r="H12" s="45"/>
      <c r="I12" s="14">
        <v>128889.38</v>
      </c>
      <c r="J12" s="10"/>
    </row>
    <row r="13" spans="1:10" ht="19.149999999999999" customHeight="1">
      <c r="A13" s="3"/>
      <c r="B13" s="3"/>
      <c r="C13" s="192" t="s">
        <v>148</v>
      </c>
      <c r="D13" s="192"/>
      <c r="E13" s="192"/>
      <c r="F13" s="8">
        <v>9</v>
      </c>
      <c r="G13" s="45">
        <v>26564.32</v>
      </c>
      <c r="H13" s="45"/>
      <c r="I13" s="14">
        <v>27605.23</v>
      </c>
      <c r="J13" s="10"/>
    </row>
    <row r="14" spans="1:10" ht="19.149999999999999" customHeight="1">
      <c r="A14" s="3"/>
      <c r="B14" s="3"/>
      <c r="C14" s="189" t="s">
        <v>8</v>
      </c>
      <c r="D14" s="190"/>
      <c r="E14" s="190"/>
      <c r="F14" s="11"/>
      <c r="G14" s="129">
        <f>SUM(G8:G13)</f>
        <v>39638229.850000001</v>
      </c>
      <c r="H14" s="97"/>
      <c r="I14" s="20">
        <f>SUM(I8:I13)</f>
        <v>39759972.020000003</v>
      </c>
      <c r="J14" s="12"/>
    </row>
    <row r="15" spans="1:10" ht="19.149999999999999" customHeight="1">
      <c r="A15" s="3"/>
      <c r="B15" s="189" t="s">
        <v>9</v>
      </c>
      <c r="C15" s="190"/>
      <c r="D15" s="190"/>
      <c r="E15" s="190"/>
      <c r="F15" s="3"/>
      <c r="G15" s="127"/>
      <c r="H15" s="127"/>
      <c r="I15" s="14"/>
      <c r="J15" s="3"/>
    </row>
    <row r="16" spans="1:10" ht="19.149999999999999" customHeight="1">
      <c r="A16" s="3"/>
      <c r="B16" s="13"/>
      <c r="C16" s="2" t="s">
        <v>151</v>
      </c>
      <c r="F16" s="11">
        <v>10</v>
      </c>
      <c r="G16" s="45">
        <v>4234366.38</v>
      </c>
      <c r="H16" s="45"/>
      <c r="I16" s="14">
        <v>3629219.65</v>
      </c>
      <c r="J16" s="3"/>
    </row>
    <row r="17" spans="1:14" ht="19.149999999999999" customHeight="1">
      <c r="A17" s="3"/>
      <c r="B17" s="3"/>
      <c r="C17" s="191" t="s">
        <v>108</v>
      </c>
      <c r="D17" s="190"/>
      <c r="E17" s="190"/>
      <c r="F17" s="8">
        <v>11</v>
      </c>
      <c r="G17" s="45">
        <v>13194979.960000001</v>
      </c>
      <c r="H17" s="45"/>
      <c r="I17" s="14">
        <v>9119905.3000000007</v>
      </c>
      <c r="J17" s="10"/>
    </row>
    <row r="18" spans="1:14" ht="19.149999999999999" customHeight="1">
      <c r="A18" s="3"/>
      <c r="B18" s="3"/>
      <c r="C18" s="191" t="s">
        <v>109</v>
      </c>
      <c r="D18" s="190"/>
      <c r="E18" s="190"/>
      <c r="F18" s="8">
        <v>12</v>
      </c>
      <c r="G18" s="45">
        <v>31906587.640000001</v>
      </c>
      <c r="H18" s="45"/>
      <c r="I18" s="14">
        <v>29936881.239999998</v>
      </c>
      <c r="J18" s="10"/>
    </row>
    <row r="19" spans="1:14" ht="19.149999999999999" customHeight="1">
      <c r="A19" s="3"/>
      <c r="B19" s="3"/>
      <c r="C19" s="191" t="s">
        <v>172</v>
      </c>
      <c r="D19" s="190"/>
      <c r="E19" s="190"/>
      <c r="F19" s="8">
        <v>13</v>
      </c>
      <c r="G19" s="45">
        <v>27</v>
      </c>
      <c r="H19" s="45"/>
      <c r="I19" s="14">
        <v>11.13</v>
      </c>
      <c r="J19" s="10"/>
    </row>
    <row r="20" spans="1:14" ht="19.149999999999999" customHeight="1">
      <c r="A20" s="3"/>
      <c r="B20" s="3"/>
      <c r="C20" s="189" t="s">
        <v>10</v>
      </c>
      <c r="D20" s="190"/>
      <c r="E20" s="190"/>
      <c r="F20" s="11"/>
      <c r="G20" s="129">
        <f>SUM(G16:G19)</f>
        <v>49335960.980000004</v>
      </c>
      <c r="H20" s="45"/>
      <c r="I20" s="20">
        <f>SUM(I16:I19)</f>
        <v>42686017.32</v>
      </c>
      <c r="J20" s="12"/>
    </row>
    <row r="21" spans="1:14" ht="19.149999999999999" customHeight="1" thickBot="1">
      <c r="A21" s="189" t="s">
        <v>11</v>
      </c>
      <c r="B21" s="190"/>
      <c r="C21" s="190"/>
      <c r="D21" s="190"/>
      <c r="E21" s="190"/>
      <c r="F21" s="3"/>
      <c r="G21" s="131">
        <f>G14+G20</f>
        <v>88974190.830000013</v>
      </c>
      <c r="H21" s="127"/>
      <c r="I21" s="32">
        <f>I14+I20</f>
        <v>82445989.340000004</v>
      </c>
      <c r="J21" s="12"/>
    </row>
    <row r="22" spans="1:14" ht="19.149999999999999" hidden="1" customHeight="1" thickTop="1">
      <c r="A22" s="188" t="s">
        <v>158</v>
      </c>
      <c r="B22" s="188"/>
      <c r="C22" s="188"/>
      <c r="F22" s="3"/>
      <c r="G22" s="127"/>
      <c r="H22" s="127"/>
      <c r="I22" s="33"/>
      <c r="J22" s="6"/>
      <c r="K22" s="2"/>
      <c r="L22" s="2"/>
      <c r="M22" s="2"/>
      <c r="N22" s="2"/>
    </row>
    <row r="23" spans="1:14" ht="19.149999999999999" hidden="1" customHeight="1">
      <c r="A23" s="188" t="s">
        <v>37</v>
      </c>
      <c r="B23" s="188"/>
      <c r="C23" s="189"/>
      <c r="D23" s="190"/>
      <c r="E23" s="190"/>
      <c r="F23" s="3"/>
      <c r="G23" s="127"/>
      <c r="H23" s="127"/>
      <c r="I23" s="31"/>
      <c r="J23" s="6"/>
    </row>
    <row r="24" spans="1:14" ht="19.149999999999999" hidden="1" customHeight="1">
      <c r="A24" s="3"/>
      <c r="B24" s="189" t="s">
        <v>38</v>
      </c>
      <c r="C24" s="190"/>
      <c r="D24" s="190"/>
      <c r="E24" s="190"/>
      <c r="F24" s="3"/>
      <c r="G24" s="127"/>
      <c r="H24" s="127"/>
      <c r="I24" s="22"/>
    </row>
    <row r="25" spans="1:14" ht="19.149999999999999" hidden="1" customHeight="1">
      <c r="A25" s="3"/>
      <c r="B25" s="3"/>
      <c r="C25" s="191" t="s">
        <v>39</v>
      </c>
      <c r="D25" s="190"/>
      <c r="E25" s="190"/>
      <c r="F25" s="8">
        <v>15</v>
      </c>
      <c r="G25" s="45"/>
      <c r="H25" s="45"/>
      <c r="I25" s="14">
        <v>23395.69</v>
      </c>
    </row>
    <row r="26" spans="1:14" ht="19.149999999999999" hidden="1" customHeight="1">
      <c r="A26" s="3"/>
      <c r="B26" s="3"/>
      <c r="C26" s="191" t="s">
        <v>40</v>
      </c>
      <c r="D26" s="190"/>
      <c r="E26" s="190"/>
      <c r="F26" s="8">
        <v>16</v>
      </c>
      <c r="G26" s="45"/>
      <c r="H26" s="45"/>
      <c r="I26" s="14">
        <v>196318.75</v>
      </c>
    </row>
    <row r="27" spans="1:14" ht="19.149999999999999" hidden="1" customHeight="1">
      <c r="A27" s="3"/>
      <c r="B27" s="3"/>
      <c r="C27" s="189" t="s">
        <v>41</v>
      </c>
      <c r="D27" s="190"/>
      <c r="E27" s="190"/>
      <c r="F27" s="11"/>
      <c r="G27" s="45"/>
      <c r="H27" s="45"/>
      <c r="I27" s="20">
        <f>SUM(I25:I26)</f>
        <v>219714.44</v>
      </c>
    </row>
    <row r="28" spans="1:14" ht="19.149999999999999" hidden="1" customHeight="1">
      <c r="A28" s="3"/>
      <c r="B28" s="189" t="s">
        <v>42</v>
      </c>
      <c r="C28" s="190"/>
      <c r="D28" s="190"/>
      <c r="E28" s="190"/>
      <c r="F28" s="3"/>
      <c r="G28" s="127"/>
      <c r="H28" s="127"/>
      <c r="I28" s="14"/>
    </row>
    <row r="29" spans="1:14" ht="19.149999999999999" hidden="1" customHeight="1">
      <c r="A29" s="3"/>
      <c r="B29" s="3"/>
      <c r="C29" s="191" t="s">
        <v>43</v>
      </c>
      <c r="D29" s="190"/>
      <c r="E29" s="190"/>
      <c r="F29" s="8">
        <v>17</v>
      </c>
      <c r="G29" s="45"/>
      <c r="H29" s="45"/>
      <c r="I29" s="14">
        <v>114845</v>
      </c>
    </row>
    <row r="30" spans="1:14" ht="19.149999999999999" hidden="1" customHeight="1">
      <c r="A30" s="3"/>
      <c r="B30" s="3"/>
      <c r="C30" s="189" t="s">
        <v>44</v>
      </c>
      <c r="D30" s="190"/>
      <c r="E30" s="190"/>
      <c r="F30" s="11"/>
      <c r="G30" s="45"/>
      <c r="H30" s="45"/>
      <c r="I30" s="20">
        <f>SUM(I29)</f>
        <v>114845</v>
      </c>
    </row>
    <row r="31" spans="1:14" ht="19.149999999999999" hidden="1" customHeight="1">
      <c r="B31" s="189" t="s">
        <v>45</v>
      </c>
      <c r="C31" s="190"/>
      <c r="D31" s="190"/>
      <c r="E31" s="190"/>
      <c r="F31" s="3"/>
      <c r="G31" s="127"/>
      <c r="H31" s="127"/>
      <c r="I31" s="20">
        <f>I27+I30</f>
        <v>334559.44</v>
      </c>
    </row>
    <row r="32" spans="1:14" ht="19.149999999999999" hidden="1" customHeight="1">
      <c r="A32" s="16" t="s">
        <v>46</v>
      </c>
      <c r="B32" s="13"/>
      <c r="F32" s="3"/>
      <c r="G32" s="127"/>
      <c r="H32" s="127"/>
      <c r="I32" s="14"/>
    </row>
    <row r="33" spans="1:10" ht="19.149999999999999" hidden="1" customHeight="1">
      <c r="B33" s="3" t="s">
        <v>26</v>
      </c>
      <c r="F33" s="3"/>
      <c r="G33" s="127"/>
      <c r="H33" s="127"/>
      <c r="I33" s="14">
        <v>65167554.689999998</v>
      </c>
    </row>
    <row r="34" spans="1:10" ht="19.149999999999999" hidden="1" customHeight="1">
      <c r="B34" s="17" t="s">
        <v>47</v>
      </c>
      <c r="F34" s="3"/>
      <c r="G34" s="127"/>
      <c r="H34" s="127"/>
      <c r="I34" s="14">
        <v>12768211.58</v>
      </c>
    </row>
    <row r="35" spans="1:10" ht="19.149999999999999" hidden="1" customHeight="1">
      <c r="B35" s="17" t="s">
        <v>27</v>
      </c>
      <c r="F35" s="3"/>
      <c r="G35" s="127"/>
      <c r="H35" s="127"/>
      <c r="I35" s="14">
        <v>2246777.2000000002</v>
      </c>
    </row>
    <row r="36" spans="1:10" ht="19.149999999999999" hidden="1" customHeight="1">
      <c r="B36" s="16" t="s">
        <v>46</v>
      </c>
      <c r="F36" s="3"/>
      <c r="G36" s="127"/>
      <c r="H36" s="127"/>
      <c r="I36" s="21">
        <f>SUM(I33:I35)</f>
        <v>80182543.469999999</v>
      </c>
    </row>
    <row r="37" spans="1:10" ht="19.149999999999999" hidden="1" customHeight="1" thickBot="1">
      <c r="A37" s="16" t="s">
        <v>48</v>
      </c>
      <c r="B37" s="13"/>
      <c r="F37" s="3"/>
      <c r="G37" s="127"/>
      <c r="H37" s="127"/>
      <c r="I37" s="30">
        <f>I31+I36</f>
        <v>80517102.909999996</v>
      </c>
    </row>
    <row r="38" spans="1:10" ht="19.149999999999999" customHeight="1" thickTop="1">
      <c r="B38" s="13"/>
      <c r="F38" s="3"/>
      <c r="G38" s="127"/>
      <c r="H38" s="127"/>
      <c r="I38" s="18"/>
    </row>
    <row r="39" spans="1:10" ht="19.149999999999999" customHeight="1">
      <c r="A39" s="191" t="s">
        <v>57</v>
      </c>
      <c r="B39" s="191"/>
      <c r="C39" s="191"/>
      <c r="D39" s="191"/>
      <c r="E39" s="191"/>
      <c r="F39" s="191"/>
      <c r="G39" s="191"/>
      <c r="H39" s="191"/>
      <c r="I39" s="191"/>
      <c r="J39" s="191"/>
    </row>
    <row r="40" spans="1:10" ht="18.75" customHeight="1">
      <c r="A40" s="3"/>
      <c r="B40" s="3"/>
      <c r="C40" s="3"/>
      <c r="D40" s="3"/>
      <c r="E40" s="3"/>
      <c r="F40" s="3"/>
      <c r="G40" s="127"/>
      <c r="H40" s="127"/>
      <c r="J40" s="3"/>
    </row>
    <row r="41" spans="1:10" ht="18.75" customHeight="1">
      <c r="A41" s="3"/>
      <c r="B41" s="3"/>
      <c r="C41" s="3"/>
      <c r="D41" s="3"/>
      <c r="E41" s="3"/>
      <c r="F41" s="3"/>
      <c r="G41" s="127"/>
      <c r="H41" s="127"/>
      <c r="I41" s="3"/>
      <c r="J41" s="3"/>
    </row>
    <row r="42" spans="1:10" ht="18.75" customHeight="1">
      <c r="A42" s="187"/>
      <c r="B42" s="187"/>
      <c r="C42" s="187"/>
      <c r="D42" s="187"/>
      <c r="E42" s="187"/>
      <c r="F42" s="187"/>
      <c r="G42" s="187"/>
      <c r="H42" s="187"/>
      <c r="I42" s="187"/>
    </row>
    <row r="43" spans="1:10" ht="18.75" customHeight="1">
      <c r="A43" s="194" t="s">
        <v>122</v>
      </c>
      <c r="B43" s="194"/>
      <c r="C43" s="194"/>
      <c r="D43" s="194" t="s">
        <v>123</v>
      </c>
      <c r="E43" s="194"/>
      <c r="F43" s="193"/>
      <c r="G43" s="193"/>
      <c r="H43" s="193"/>
      <c r="I43" s="193"/>
    </row>
    <row r="44" spans="1:10" ht="18.75" customHeight="1">
      <c r="A44" s="193"/>
      <c r="B44" s="193"/>
      <c r="C44" s="193"/>
      <c r="D44" s="193"/>
      <c r="E44" s="193"/>
      <c r="F44" s="193"/>
      <c r="G44" s="193"/>
      <c r="H44" s="193"/>
      <c r="I44" s="193"/>
    </row>
    <row r="45" spans="1:10" ht="18.75" customHeight="1">
      <c r="A45" s="193"/>
      <c r="B45" s="193"/>
      <c r="C45" s="193"/>
      <c r="D45" s="19"/>
      <c r="E45" s="19"/>
      <c r="F45" s="193"/>
      <c r="G45" s="193"/>
      <c r="H45" s="193"/>
      <c r="I45" s="193"/>
    </row>
    <row r="46" spans="1:10" ht="18.75" customHeight="1">
      <c r="A46" s="1"/>
      <c r="B46" s="1"/>
      <c r="C46" s="1"/>
      <c r="D46" s="1"/>
      <c r="E46" s="1"/>
      <c r="F46" s="1"/>
      <c r="G46" s="128"/>
      <c r="H46" s="128"/>
      <c r="I46" s="1"/>
      <c r="J46" s="1"/>
    </row>
    <row r="47" spans="1:10" ht="18.75" customHeight="1"/>
  </sheetData>
  <mergeCells count="42">
    <mergeCell ref="A45:C45"/>
    <mergeCell ref="F44:I44"/>
    <mergeCell ref="F45:I45"/>
    <mergeCell ref="A44:C44"/>
    <mergeCell ref="A43:C43"/>
    <mergeCell ref="D43:E43"/>
    <mergeCell ref="F43:I43"/>
    <mergeCell ref="D44:E44"/>
    <mergeCell ref="A42:C42"/>
    <mergeCell ref="C25:E25"/>
    <mergeCell ref="A39:J39"/>
    <mergeCell ref="C30:E30"/>
    <mergeCell ref="B31:E31"/>
    <mergeCell ref="C26:E26"/>
    <mergeCell ref="C27:E27"/>
    <mergeCell ref="D42:E42"/>
    <mergeCell ref="B28:E28"/>
    <mergeCell ref="C29:E29"/>
    <mergeCell ref="F42:I42"/>
    <mergeCell ref="B24:E24"/>
    <mergeCell ref="C20:E20"/>
    <mergeCell ref="A21:E21"/>
    <mergeCell ref="C11:E11"/>
    <mergeCell ref="C12:E12"/>
    <mergeCell ref="C23:E23"/>
    <mergeCell ref="C17:E17"/>
    <mergeCell ref="C18:E18"/>
    <mergeCell ref="C19:E19"/>
    <mergeCell ref="A3:I3"/>
    <mergeCell ref="A2:I2"/>
    <mergeCell ref="A1:I1"/>
    <mergeCell ref="A23:B23"/>
    <mergeCell ref="C14:E14"/>
    <mergeCell ref="B15:E15"/>
    <mergeCell ref="C10:E10"/>
    <mergeCell ref="C13:E13"/>
    <mergeCell ref="A22:C22"/>
    <mergeCell ref="C9:E9"/>
    <mergeCell ref="C4:E4"/>
    <mergeCell ref="A6:E6"/>
    <mergeCell ref="B7:E7"/>
    <mergeCell ref="C8:E8"/>
  </mergeCells>
  <printOptions horizontalCentered="1"/>
  <pageMargins left="0.59055118110236227" right="0.19685039370078741" top="0.765625" bottom="0.31496062992125984" header="0.31496062992125984" footer="0.31496062992125984"/>
  <pageSetup paperSize="9" scale="98" orientation="portrait" horizontalDpi="300" verticalDpi="300" r:id="rId1"/>
  <headerFooter>
    <oddHeader>&amp;C&amp;"TH SarabunPSK,ธรรมดา"&amp;16-1-</oddHeader>
  </headerFooter>
  <colBreaks count="1" manualBreakCount="1">
    <brk id="9" max="4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1"/>
  <sheetViews>
    <sheetView view="pageBreakPreview" topLeftCell="A48" zoomScaleNormal="100" zoomScaleSheetLayoutView="100" workbookViewId="0">
      <selection activeCell="B48" sqref="B48"/>
    </sheetView>
  </sheetViews>
  <sheetFormatPr defaultColWidth="9" defaultRowHeight="24"/>
  <cols>
    <col min="1" max="1" width="9.140625" style="2" customWidth="1"/>
    <col min="2" max="2" width="54.28515625" style="2" customWidth="1"/>
    <col min="3" max="4" width="14.42578125" style="2" customWidth="1"/>
    <col min="5" max="5" width="2.28515625" style="2" customWidth="1"/>
    <col min="6" max="6" width="6.140625" style="2" customWidth="1"/>
    <col min="7" max="7" width="9" style="2"/>
    <col min="8" max="8" width="5.42578125" style="2" customWidth="1"/>
    <col min="9" max="9" width="7.85546875" style="2" customWidth="1"/>
    <col min="10" max="10" width="6.7109375" style="2" customWidth="1"/>
    <col min="11" max="11" width="9.85546875" style="18" bestFit="1" customWidth="1"/>
    <col min="12" max="12" width="10.42578125" style="18" customWidth="1"/>
    <col min="13" max="13" width="8.28515625" style="18" customWidth="1"/>
    <col min="14" max="14" width="9" style="18"/>
    <col min="15" max="15" width="12" style="2" customWidth="1"/>
    <col min="16" max="16384" width="9" style="2"/>
  </cols>
  <sheetData>
    <row r="1" spans="1:4" hidden="1">
      <c r="A1" s="70" t="s">
        <v>155</v>
      </c>
    </row>
    <row r="2" spans="1:4" hidden="1">
      <c r="B2" s="71" t="s">
        <v>124</v>
      </c>
    </row>
    <row r="3" spans="1:4" hidden="1">
      <c r="B3" s="72" t="s">
        <v>137</v>
      </c>
    </row>
    <row r="4" spans="1:4" hidden="1">
      <c r="B4" s="2" t="s">
        <v>154</v>
      </c>
    </row>
    <row r="5" spans="1:4" hidden="1">
      <c r="B5" s="71" t="s">
        <v>125</v>
      </c>
    </row>
    <row r="6" spans="1:4" hidden="1">
      <c r="B6" s="71"/>
      <c r="C6" s="73" t="s">
        <v>25</v>
      </c>
      <c r="D6" s="73" t="s">
        <v>25</v>
      </c>
    </row>
    <row r="7" spans="1:4" hidden="1">
      <c r="B7" s="74" t="s">
        <v>127</v>
      </c>
      <c r="C7" s="73" t="s">
        <v>1</v>
      </c>
      <c r="D7" s="73" t="s">
        <v>1</v>
      </c>
    </row>
    <row r="8" spans="1:4" hidden="1">
      <c r="B8" s="71" t="s">
        <v>128</v>
      </c>
      <c r="C8" s="75"/>
      <c r="D8" s="75"/>
    </row>
    <row r="9" spans="1:4" hidden="1">
      <c r="B9" s="76" t="s">
        <v>129</v>
      </c>
      <c r="C9" s="75">
        <v>0</v>
      </c>
      <c r="D9" s="75">
        <v>0</v>
      </c>
    </row>
    <row r="10" spans="1:4" hidden="1">
      <c r="B10" s="74" t="s">
        <v>31</v>
      </c>
      <c r="C10" s="77">
        <f>+C8</f>
        <v>0</v>
      </c>
      <c r="D10" s="77">
        <f>+D8</f>
        <v>0</v>
      </c>
    </row>
    <row r="11" spans="1:4" hidden="1">
      <c r="B11" s="71" t="s">
        <v>130</v>
      </c>
    </row>
    <row r="12" spans="1:4" hidden="1">
      <c r="B12" s="71" t="s">
        <v>131</v>
      </c>
    </row>
    <row r="13" spans="1:4" hidden="1">
      <c r="B13" s="72" t="s">
        <v>132</v>
      </c>
    </row>
    <row r="14" spans="1:4" hidden="1">
      <c r="B14" s="78" t="s">
        <v>133</v>
      </c>
    </row>
    <row r="15" spans="1:4" hidden="1">
      <c r="C15" s="73" t="s">
        <v>25</v>
      </c>
      <c r="D15" s="73" t="s">
        <v>25</v>
      </c>
    </row>
    <row r="16" spans="1:4" hidden="1">
      <c r="C16" s="73" t="s">
        <v>1</v>
      </c>
      <c r="D16" s="73" t="s">
        <v>1</v>
      </c>
    </row>
    <row r="17" spans="1:4" hidden="1">
      <c r="A17" s="26"/>
      <c r="B17" s="71" t="s">
        <v>134</v>
      </c>
      <c r="C17" s="75"/>
      <c r="D17" s="75"/>
    </row>
    <row r="18" spans="1:4" hidden="1">
      <c r="A18" s="26"/>
      <c r="B18" s="71" t="s">
        <v>135</v>
      </c>
      <c r="C18" s="75">
        <v>0</v>
      </c>
      <c r="D18" s="75">
        <v>0</v>
      </c>
    </row>
    <row r="19" spans="1:4" hidden="1">
      <c r="A19" s="26"/>
      <c r="B19" s="71" t="s">
        <v>136</v>
      </c>
      <c r="C19" s="75">
        <v>0</v>
      </c>
      <c r="D19" s="75">
        <v>0</v>
      </c>
    </row>
    <row r="20" spans="1:4" ht="24" hidden="1" customHeight="1" thickBot="1">
      <c r="B20" s="70" t="s">
        <v>31</v>
      </c>
      <c r="C20" s="79">
        <f>SUM(C17:C19)</f>
        <v>0</v>
      </c>
      <c r="D20" s="79">
        <f>SUM(D17:D19)</f>
        <v>0</v>
      </c>
    </row>
    <row r="21" spans="1:4" ht="24" customHeight="1">
      <c r="A21" s="16" t="s">
        <v>201</v>
      </c>
      <c r="D21" s="102" t="s">
        <v>25</v>
      </c>
    </row>
    <row r="22" spans="1:4" ht="20.25" customHeight="1">
      <c r="A22" s="16"/>
      <c r="C22" s="100">
        <v>2566</v>
      </c>
      <c r="D22" s="100">
        <v>2565</v>
      </c>
    </row>
    <row r="23" spans="1:4" ht="24" customHeight="1">
      <c r="B23" s="2" t="s">
        <v>153</v>
      </c>
      <c r="C23" s="68">
        <v>24329.439999999999</v>
      </c>
      <c r="D23" s="68">
        <v>23902.240000000002</v>
      </c>
    </row>
    <row r="24" spans="1:4" ht="24" customHeight="1">
      <c r="B24" s="2" t="s">
        <v>115</v>
      </c>
      <c r="C24" s="68">
        <v>100500</v>
      </c>
      <c r="D24" s="68">
        <v>190647.49</v>
      </c>
    </row>
    <row r="25" spans="1:4">
      <c r="B25" s="2" t="s">
        <v>59</v>
      </c>
      <c r="C25" s="66">
        <v>501695</v>
      </c>
      <c r="D25" s="66">
        <v>158850</v>
      </c>
    </row>
    <row r="26" spans="1:4" ht="24.75" thickBot="1">
      <c r="A26" s="16"/>
      <c r="B26" s="16" t="s">
        <v>202</v>
      </c>
      <c r="C26" s="67">
        <f>SUM(C23:C25)</f>
        <v>626524.43999999994</v>
      </c>
      <c r="D26" s="67">
        <f>SUM(D23:D25)</f>
        <v>373399.73</v>
      </c>
    </row>
    <row r="27" spans="1:4" ht="23.25" customHeight="1" thickTop="1">
      <c r="B27" s="70"/>
      <c r="C27" s="103"/>
      <c r="D27" s="103"/>
    </row>
    <row r="28" spans="1:4" ht="24" customHeight="1">
      <c r="A28" s="16" t="s">
        <v>203</v>
      </c>
      <c r="D28" s="102" t="s">
        <v>25</v>
      </c>
    </row>
    <row r="29" spans="1:4" ht="24" customHeight="1">
      <c r="A29" s="16"/>
      <c r="C29" s="100">
        <v>2566</v>
      </c>
      <c r="D29" s="100">
        <v>2565</v>
      </c>
    </row>
    <row r="30" spans="1:4">
      <c r="B30" s="2" t="s">
        <v>59</v>
      </c>
      <c r="C30" s="66">
        <v>361980</v>
      </c>
      <c r="D30" s="66">
        <v>416615</v>
      </c>
    </row>
    <row r="31" spans="1:4" ht="24.75" thickBot="1">
      <c r="A31" s="16"/>
      <c r="B31" s="16" t="s">
        <v>277</v>
      </c>
      <c r="C31" s="67">
        <f>SUM(C30:C30)</f>
        <v>361980</v>
      </c>
      <c r="D31" s="67">
        <f>SUM(D30:D30)</f>
        <v>416615</v>
      </c>
    </row>
    <row r="32" spans="1:4" ht="12" customHeight="1" thickTop="1">
      <c r="C32" s="69"/>
      <c r="D32" s="69"/>
    </row>
    <row r="33" spans="1:4" ht="22.5" customHeight="1">
      <c r="A33" s="16" t="s">
        <v>244</v>
      </c>
      <c r="C33" s="69"/>
      <c r="D33" s="69"/>
    </row>
    <row r="34" spans="1:4" ht="22.5" customHeight="1">
      <c r="A34" s="16"/>
      <c r="B34" s="123" t="s">
        <v>318</v>
      </c>
      <c r="C34" s="69"/>
      <c r="D34" s="69"/>
    </row>
    <row r="35" spans="1:4" ht="22.5" customHeight="1">
      <c r="A35" s="16"/>
      <c r="B35" s="121" t="s">
        <v>319</v>
      </c>
      <c r="C35" s="69"/>
      <c r="D35" s="69"/>
    </row>
    <row r="36" spans="1:4" ht="22.5" customHeight="1">
      <c r="A36" s="16"/>
      <c r="B36" s="121" t="s">
        <v>320</v>
      </c>
      <c r="C36" s="69"/>
      <c r="D36" s="69"/>
    </row>
    <row r="37" spans="1:4" ht="22.5" customHeight="1">
      <c r="A37" s="16"/>
      <c r="B37" s="121"/>
      <c r="C37" s="69"/>
      <c r="D37" s="69"/>
    </row>
    <row r="38" spans="1:4" ht="22.5" customHeight="1">
      <c r="A38" s="16"/>
      <c r="B38" s="214" t="s">
        <v>245</v>
      </c>
      <c r="C38" s="69"/>
      <c r="D38" s="69"/>
    </row>
    <row r="39" spans="1:4" ht="22.5" customHeight="1">
      <c r="A39" s="16"/>
      <c r="B39" s="121"/>
      <c r="C39" s="69"/>
      <c r="D39" s="102" t="s">
        <v>25</v>
      </c>
    </row>
    <row r="40" spans="1:4" ht="22.5" customHeight="1">
      <c r="A40" s="16"/>
      <c r="B40" s="121"/>
      <c r="C40" s="69">
        <v>2566</v>
      </c>
      <c r="D40" s="102">
        <v>2565</v>
      </c>
    </row>
    <row r="41" spans="1:4" ht="22.5" customHeight="1">
      <c r="A41" s="16"/>
      <c r="B41" s="122" t="s">
        <v>127</v>
      </c>
      <c r="C41" s="69"/>
      <c r="D41" s="102"/>
    </row>
    <row r="42" spans="1:4" ht="22.5" customHeight="1">
      <c r="A42" s="16"/>
      <c r="B42" s="121" t="s">
        <v>128</v>
      </c>
      <c r="C42" s="210">
        <v>1298989</v>
      </c>
      <c r="D42" s="211">
        <v>5392000</v>
      </c>
    </row>
    <row r="43" spans="1:4" ht="22.5" customHeight="1">
      <c r="A43" s="16"/>
      <c r="B43" s="121" t="s">
        <v>321</v>
      </c>
      <c r="C43" s="210">
        <v>11000</v>
      </c>
      <c r="D43" s="210">
        <v>0</v>
      </c>
    </row>
    <row r="44" spans="1:4" ht="22.5" customHeight="1" thickBot="1">
      <c r="A44" s="16"/>
      <c r="B44" s="121" t="s">
        <v>31</v>
      </c>
      <c r="C44" s="212">
        <f>SUM(C42:C43)</f>
        <v>1309989</v>
      </c>
      <c r="D44" s="212">
        <f>SUM(D42:D43)</f>
        <v>5392000</v>
      </c>
    </row>
    <row r="45" spans="1:4" ht="22.5" customHeight="1" thickTop="1">
      <c r="A45" s="16"/>
      <c r="B45" s="121" t="s">
        <v>246</v>
      </c>
      <c r="C45" s="213"/>
      <c r="D45" s="213"/>
    </row>
    <row r="46" spans="1:4" ht="22.5" customHeight="1">
      <c r="A46" s="16"/>
      <c r="B46" s="121"/>
      <c r="C46" s="213"/>
      <c r="D46" s="213"/>
    </row>
    <row r="47" spans="1:4" ht="22.5" customHeight="1">
      <c r="A47" s="16"/>
      <c r="B47" s="121" t="s">
        <v>322</v>
      </c>
      <c r="C47" s="213"/>
      <c r="D47" s="213"/>
    </row>
    <row r="48" spans="1:4" ht="22.5" customHeight="1">
      <c r="A48" s="16"/>
      <c r="B48" s="121" t="s">
        <v>323</v>
      </c>
      <c r="C48" s="213"/>
      <c r="D48" s="213"/>
    </row>
    <row r="49" spans="1:15" ht="22.5" customHeight="1">
      <c r="A49" s="16"/>
      <c r="B49" s="121" t="s">
        <v>324</v>
      </c>
      <c r="C49" s="213"/>
      <c r="D49" s="213"/>
    </row>
    <row r="50" spans="1:15" ht="25.5" customHeight="1">
      <c r="A50" s="16"/>
      <c r="D50" s="102" t="s">
        <v>25</v>
      </c>
    </row>
    <row r="51" spans="1:15" ht="22.5" customHeight="1">
      <c r="A51" s="16"/>
      <c r="C51" s="100">
        <v>2566</v>
      </c>
      <c r="D51" s="100">
        <v>2565</v>
      </c>
      <c r="L51" s="2"/>
      <c r="M51" s="2"/>
    </row>
    <row r="52" spans="1:15" ht="20.25" customHeight="1">
      <c r="A52" s="16"/>
      <c r="B52" s="121" t="s">
        <v>134</v>
      </c>
      <c r="C52" s="22">
        <v>99384.06</v>
      </c>
      <c r="D52" s="22">
        <v>26181.360000000001</v>
      </c>
      <c r="G52" s="120"/>
      <c r="O52" s="18"/>
    </row>
    <row r="53" spans="1:15" ht="23.25" customHeight="1">
      <c r="A53" s="16"/>
      <c r="B53" s="121" t="s">
        <v>135</v>
      </c>
      <c r="C53" s="22">
        <v>0</v>
      </c>
      <c r="D53" s="22">
        <v>0</v>
      </c>
      <c r="O53" s="18"/>
    </row>
    <row r="54" spans="1:15" ht="27.75" customHeight="1">
      <c r="A54" s="16"/>
      <c r="B54" s="121" t="s">
        <v>136</v>
      </c>
      <c r="C54" s="22">
        <v>0</v>
      </c>
      <c r="D54" s="22">
        <v>0</v>
      </c>
    </row>
    <row r="55" spans="1:15" ht="23.25" customHeight="1" thickBot="1">
      <c r="A55" s="16"/>
      <c r="B55" s="122" t="s">
        <v>31</v>
      </c>
      <c r="C55" s="84">
        <f>SUM(C52:C54)</f>
        <v>99384.06</v>
      </c>
      <c r="D55" s="84">
        <f>SUM(D52:D54)</f>
        <v>26181.360000000001</v>
      </c>
      <c r="M55" s="2"/>
    </row>
    <row r="56" spans="1:15" ht="21.75" customHeight="1" thickTop="1">
      <c r="A56" s="16"/>
      <c r="C56" s="69"/>
      <c r="D56" s="69"/>
      <c r="G56" s="122"/>
    </row>
    <row r="57" spans="1:15" ht="22.5" customHeight="1">
      <c r="B57" s="118"/>
      <c r="C57" s="69"/>
      <c r="D57" s="69"/>
    </row>
    <row r="58" spans="1:15" ht="22.5" customHeight="1">
      <c r="C58" s="69"/>
      <c r="D58" s="69"/>
    </row>
    <row r="59" spans="1:15" ht="22.5" customHeight="1">
      <c r="C59" s="69"/>
      <c r="D59" s="69"/>
    </row>
    <row r="60" spans="1:15" ht="22.5" customHeight="1">
      <c r="B60" s="118"/>
    </row>
    <row r="61" spans="1:15" ht="22.5" customHeight="1">
      <c r="B61" s="118"/>
    </row>
    <row r="62" spans="1:15" ht="22.5" customHeight="1">
      <c r="B62" s="118"/>
    </row>
    <row r="63" spans="1:15" ht="22.5" customHeight="1">
      <c r="B63" s="118"/>
    </row>
    <row r="64" spans="1:15" ht="22.5" customHeight="1">
      <c r="B64" s="118"/>
    </row>
    <row r="65" spans="2:14" ht="22.5" customHeight="1">
      <c r="B65" s="118"/>
    </row>
    <row r="66" spans="2:14" ht="22.5" customHeight="1">
      <c r="B66" s="118"/>
    </row>
    <row r="67" spans="2:14" ht="22.5" customHeight="1">
      <c r="B67" s="118"/>
    </row>
    <row r="68" spans="2:14">
      <c r="C68" s="69"/>
      <c r="D68" s="69"/>
      <c r="K68" s="119"/>
      <c r="L68" s="119"/>
      <c r="M68" s="119"/>
      <c r="N68" s="119"/>
    </row>
    <row r="69" spans="2:14">
      <c r="K69" s="119"/>
      <c r="L69" s="119"/>
      <c r="M69" s="119"/>
      <c r="N69" s="119"/>
    </row>
    <row r="70" spans="2:14">
      <c r="K70" s="119"/>
      <c r="L70" s="119"/>
      <c r="M70" s="119"/>
      <c r="N70" s="119"/>
    </row>
    <row r="71" spans="2:14">
      <c r="K71" s="119"/>
      <c r="L71" s="119"/>
      <c r="M71" s="119"/>
      <c r="N71" s="119"/>
    </row>
  </sheetData>
  <printOptions horizontalCentered="1"/>
  <pageMargins left="0.78740157480314965" right="0.19685039370078741" top="0.78740157480314965" bottom="0.35433070866141736" header="0.31496062992125984" footer="0.31496062992125984"/>
  <pageSetup paperSize="9" scale="94" orientation="portrait" horizontalDpi="300" verticalDpi="300" r:id="rId1"/>
  <headerFooter>
    <oddHeader>&amp;C&amp;"TH SarabunPSK,ธรรมดา"&amp;16-14-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view="pageBreakPreview" zoomScaleNormal="100" zoomScaleSheetLayoutView="100" workbookViewId="0">
      <selection activeCell="B16" sqref="B16"/>
    </sheetView>
  </sheetViews>
  <sheetFormatPr defaultRowHeight="15"/>
  <cols>
    <col min="1" max="1" width="6.42578125" customWidth="1"/>
    <col min="2" max="2" width="39.42578125" customWidth="1"/>
    <col min="3" max="3" width="17.28515625" customWidth="1"/>
    <col min="4" max="4" width="16.42578125" customWidth="1"/>
    <col min="5" max="5" width="5.28515625" customWidth="1"/>
    <col min="6" max="6" width="12.28515625" bestFit="1" customWidth="1"/>
  </cols>
  <sheetData>
    <row r="1" spans="1:6" s="2" customFormat="1" ht="24">
      <c r="A1" s="70" t="s">
        <v>247</v>
      </c>
      <c r="D1" s="100" t="s">
        <v>25</v>
      </c>
      <c r="F1" s="104"/>
    </row>
    <row r="2" spans="1:6" s="2" customFormat="1" ht="24">
      <c r="A2" s="70"/>
      <c r="C2" s="100">
        <v>2566</v>
      </c>
      <c r="D2" s="100">
        <v>2565</v>
      </c>
      <c r="F2" s="104"/>
    </row>
    <row r="3" spans="1:6" s="2" customFormat="1" ht="24">
      <c r="A3" s="70"/>
      <c r="B3" s="2" t="s">
        <v>26</v>
      </c>
      <c r="C3" s="104">
        <v>71652606.510000005</v>
      </c>
      <c r="D3" s="104">
        <v>66390738.890000001</v>
      </c>
      <c r="F3" s="104"/>
    </row>
    <row r="4" spans="1:6" s="2" customFormat="1" ht="24">
      <c r="A4" s="70"/>
      <c r="B4" s="2" t="s">
        <v>47</v>
      </c>
      <c r="C4" s="104">
        <v>13905238.24</v>
      </c>
      <c r="D4" s="104">
        <v>12977696.189999999</v>
      </c>
      <c r="F4" s="104"/>
    </row>
    <row r="5" spans="1:6" s="2" customFormat="1" ht="24">
      <c r="A5" s="70"/>
      <c r="B5" s="2" t="s">
        <v>27</v>
      </c>
      <c r="C5" s="104">
        <v>2194936.5499999998</v>
      </c>
      <c r="D5" s="104">
        <v>2254659.4900000002</v>
      </c>
      <c r="F5" s="104"/>
    </row>
    <row r="6" spans="1:6" s="2" customFormat="1" ht="24" hidden="1">
      <c r="A6" s="70"/>
      <c r="B6" s="2" t="s">
        <v>204</v>
      </c>
      <c r="C6" s="104">
        <v>0</v>
      </c>
      <c r="D6" s="104">
        <v>0</v>
      </c>
      <c r="F6" s="104"/>
    </row>
    <row r="7" spans="1:6" s="2" customFormat="1" ht="24" hidden="1" customHeight="1">
      <c r="A7" s="16"/>
      <c r="B7" s="2" t="s">
        <v>205</v>
      </c>
      <c r="C7" s="18">
        <v>0</v>
      </c>
      <c r="D7" s="18">
        <v>0</v>
      </c>
      <c r="F7" s="18"/>
    </row>
    <row r="8" spans="1:6" s="2" customFormat="1" ht="24" customHeight="1" thickBot="1">
      <c r="A8" s="16"/>
      <c r="B8" s="16" t="s">
        <v>206</v>
      </c>
      <c r="C8" s="30">
        <f>SUM(C3:C7)</f>
        <v>87752781.299999997</v>
      </c>
      <c r="D8" s="30">
        <f>SUM(D3:D7)</f>
        <v>81623094.569999993</v>
      </c>
      <c r="F8" s="18"/>
    </row>
    <row r="9" spans="1:6" s="2" customFormat="1" ht="24" customHeight="1" thickTop="1">
      <c r="A9" s="16"/>
      <c r="C9" s="100"/>
      <c r="D9" s="100"/>
      <c r="F9" s="18"/>
    </row>
    <row r="10" spans="1:6" s="2" customFormat="1" ht="24" customHeight="1">
      <c r="A10" s="70" t="s">
        <v>248</v>
      </c>
      <c r="D10" s="102" t="s">
        <v>25</v>
      </c>
      <c r="F10" s="18"/>
    </row>
    <row r="11" spans="1:6" s="2" customFormat="1" ht="24" customHeight="1">
      <c r="A11" s="70"/>
      <c r="C11" s="100">
        <v>2566</v>
      </c>
      <c r="D11" s="100">
        <v>2565</v>
      </c>
      <c r="F11" s="18"/>
    </row>
    <row r="12" spans="1:6" s="2" customFormat="1" ht="24" customHeight="1">
      <c r="A12" s="70"/>
      <c r="B12" s="16" t="s">
        <v>60</v>
      </c>
      <c r="C12" s="100"/>
      <c r="D12" s="100"/>
      <c r="F12" s="18"/>
    </row>
    <row r="13" spans="1:6" s="2" customFormat="1" ht="24" customHeight="1">
      <c r="A13" s="16"/>
      <c r="B13" s="29" t="s">
        <v>64</v>
      </c>
      <c r="C13" s="9">
        <v>599508.09</v>
      </c>
      <c r="D13" s="14">
        <v>567943.80000000005</v>
      </c>
      <c r="F13" s="18"/>
    </row>
    <row r="14" spans="1:6" s="2" customFormat="1" ht="24" customHeight="1">
      <c r="A14" s="16"/>
      <c r="B14" s="29" t="s">
        <v>65</v>
      </c>
      <c r="C14" s="9">
        <v>11978566.189999999</v>
      </c>
      <c r="D14" s="14">
        <v>11825372.699999999</v>
      </c>
      <c r="F14" s="18"/>
    </row>
    <row r="15" spans="1:6" s="2" customFormat="1" ht="24" customHeight="1">
      <c r="A15" s="16"/>
      <c r="B15" s="29" t="s">
        <v>66</v>
      </c>
      <c r="C15" s="9">
        <v>4028631.08</v>
      </c>
      <c r="D15" s="14">
        <v>3176175.14</v>
      </c>
      <c r="F15" s="18"/>
    </row>
    <row r="16" spans="1:6" s="2" customFormat="1" ht="24" customHeight="1">
      <c r="A16" s="16"/>
      <c r="B16" s="29" t="s">
        <v>67</v>
      </c>
      <c r="C16" s="9">
        <v>74241.41</v>
      </c>
      <c r="D16" s="14">
        <v>84521.21</v>
      </c>
      <c r="F16" s="18"/>
    </row>
    <row r="17" spans="1:6" s="2" customFormat="1" ht="24" customHeight="1">
      <c r="A17" s="16"/>
      <c r="B17" s="29" t="s">
        <v>68</v>
      </c>
      <c r="C17" s="9">
        <v>4305347.04</v>
      </c>
      <c r="D17" s="14">
        <v>5190526.71</v>
      </c>
      <c r="F17" s="18"/>
    </row>
    <row r="18" spans="1:6" s="2" customFormat="1" ht="24" customHeight="1" thickBot="1">
      <c r="A18" s="16"/>
      <c r="B18" s="16" t="s">
        <v>207</v>
      </c>
      <c r="C18" s="105">
        <f>SUM(C13:C17)</f>
        <v>20986293.809999999</v>
      </c>
      <c r="D18" s="106">
        <f>SUM(D13:D17)</f>
        <v>20844539.560000002</v>
      </c>
      <c r="F18" s="18"/>
    </row>
    <row r="19" spans="1:6" s="2" customFormat="1" ht="24" customHeight="1" thickTop="1">
      <c r="A19" s="16"/>
      <c r="C19" s="100"/>
      <c r="D19" s="100"/>
      <c r="F19" s="18"/>
    </row>
    <row r="20" spans="1:6" s="2" customFormat="1" ht="24" customHeight="1">
      <c r="A20" s="16"/>
      <c r="C20" s="100"/>
      <c r="D20" s="100"/>
      <c r="F20" s="18"/>
    </row>
    <row r="21" spans="1:6" s="2" customFormat="1" ht="24" customHeight="1">
      <c r="A21" s="16"/>
      <c r="C21" s="100"/>
      <c r="D21" s="100"/>
      <c r="F21" s="18"/>
    </row>
  </sheetData>
  <pageMargins left="0.7" right="0.7" top="0.75" bottom="0.75" header="0.3" footer="0.3"/>
  <pageSetup paperSize="9" orientation="portrait" horizontalDpi="0" verticalDpi="0" r:id="rId1"/>
  <headerFooter>
    <oddHeader>&amp;C&amp;"TH SarabunPSK,ธรรมดา"&amp;16-15-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3"/>
  <sheetViews>
    <sheetView view="pageLayout" topLeftCell="A22" zoomScaleNormal="100" zoomScaleSheetLayoutView="96" workbookViewId="0">
      <selection activeCell="B21" sqref="B21"/>
    </sheetView>
  </sheetViews>
  <sheetFormatPr defaultColWidth="9" defaultRowHeight="24"/>
  <cols>
    <col min="1" max="1" width="9.140625" style="2" customWidth="1"/>
    <col min="2" max="2" width="50.140625" style="2" customWidth="1"/>
    <col min="3" max="3" width="16.140625" style="18" customWidth="1"/>
    <col min="4" max="4" width="16" style="18" customWidth="1"/>
    <col min="5" max="5" width="20.85546875" style="2" customWidth="1"/>
    <col min="6" max="16384" width="9" style="2"/>
  </cols>
  <sheetData>
    <row r="1" spans="1:4">
      <c r="A1" s="70" t="s">
        <v>309</v>
      </c>
      <c r="B1" s="2" t="s">
        <v>126</v>
      </c>
      <c r="D1" s="125" t="s">
        <v>25</v>
      </c>
    </row>
    <row r="2" spans="1:4">
      <c r="A2" s="26"/>
      <c r="C2" s="82" t="s">
        <v>295</v>
      </c>
      <c r="D2" s="82" t="s">
        <v>208</v>
      </c>
    </row>
    <row r="3" spans="1:4">
      <c r="A3" s="26"/>
      <c r="B3" s="16" t="s">
        <v>61</v>
      </c>
      <c r="C3" s="82"/>
      <c r="D3" s="82"/>
    </row>
    <row r="4" spans="1:4">
      <c r="B4" s="29" t="s">
        <v>69</v>
      </c>
      <c r="C4" s="9">
        <v>56405.75</v>
      </c>
      <c r="D4" s="9">
        <v>52210.27</v>
      </c>
    </row>
    <row r="5" spans="1:4">
      <c r="B5" s="29" t="s">
        <v>70</v>
      </c>
      <c r="C5" s="9">
        <v>63127.64</v>
      </c>
      <c r="D5" s="9">
        <v>49247.79</v>
      </c>
    </row>
    <row r="6" spans="1:4">
      <c r="B6" s="29" t="s">
        <v>296</v>
      </c>
      <c r="C6" s="9">
        <v>1866.63</v>
      </c>
      <c r="D6" s="14">
        <v>0</v>
      </c>
    </row>
    <row r="7" spans="1:4" ht="42.75" customHeight="1">
      <c r="B7" s="29" t="s">
        <v>71</v>
      </c>
      <c r="C7" s="9">
        <v>1613545</v>
      </c>
      <c r="D7" s="9">
        <v>1369223</v>
      </c>
    </row>
    <row r="8" spans="1:4">
      <c r="B8" s="28" t="s">
        <v>209</v>
      </c>
      <c r="C8" s="107">
        <f>SUM(C4:C7)</f>
        <v>1734945.02</v>
      </c>
      <c r="D8" s="107">
        <f>SUM(D4:D7)</f>
        <v>1470681.06</v>
      </c>
    </row>
    <row r="9" spans="1:4" ht="24.75" thickBot="1">
      <c r="B9" s="28" t="s">
        <v>210</v>
      </c>
      <c r="C9" s="80">
        <v>22721238.829999998</v>
      </c>
      <c r="D9" s="80">
        <v>22315220.620000001</v>
      </c>
    </row>
    <row r="10" spans="1:4" ht="24.75" customHeight="1" thickTop="1">
      <c r="B10" s="28"/>
      <c r="C10" s="91"/>
      <c r="D10" s="91"/>
    </row>
    <row r="11" spans="1:4">
      <c r="A11" s="26" t="s">
        <v>251</v>
      </c>
      <c r="C11" s="2"/>
      <c r="D11" s="125" t="s">
        <v>25</v>
      </c>
    </row>
    <row r="12" spans="1:4">
      <c r="A12" s="26"/>
      <c r="C12" s="82" t="s">
        <v>295</v>
      </c>
      <c r="D12" s="82" t="s">
        <v>208</v>
      </c>
    </row>
    <row r="13" spans="1:4">
      <c r="A13" s="26"/>
      <c r="B13" s="2" t="s">
        <v>211</v>
      </c>
      <c r="C13" s="22">
        <v>15000</v>
      </c>
      <c r="D13" s="22">
        <v>4000</v>
      </c>
    </row>
    <row r="14" spans="1:4" ht="24.75" thickBot="1">
      <c r="A14" s="26"/>
      <c r="B14" s="16" t="s">
        <v>212</v>
      </c>
      <c r="C14" s="84">
        <f>SUM(C13)</f>
        <v>15000</v>
      </c>
      <c r="D14" s="84">
        <v>4000</v>
      </c>
    </row>
    <row r="15" spans="1:4" ht="24" customHeight="1" thickTop="1">
      <c r="A15" s="26"/>
      <c r="C15" s="81"/>
      <c r="D15" s="81"/>
    </row>
    <row r="16" spans="1:4">
      <c r="A16" s="26" t="s">
        <v>252</v>
      </c>
      <c r="D16" s="22" t="s">
        <v>25</v>
      </c>
    </row>
    <row r="17" spans="1:4">
      <c r="A17" s="26"/>
      <c r="C17" s="82" t="s">
        <v>295</v>
      </c>
      <c r="D17" s="82" t="s">
        <v>208</v>
      </c>
    </row>
    <row r="18" spans="1:4">
      <c r="B18" s="2" t="s">
        <v>72</v>
      </c>
      <c r="C18" s="22">
        <v>28526723</v>
      </c>
      <c r="D18" s="22">
        <v>27742955</v>
      </c>
    </row>
    <row r="19" spans="1:4" ht="19.5" customHeight="1">
      <c r="B19" s="2" t="s">
        <v>73</v>
      </c>
      <c r="C19" s="22">
        <v>254700</v>
      </c>
      <c r="D19" s="22">
        <v>0</v>
      </c>
    </row>
    <row r="20" spans="1:4" ht="23.25" customHeight="1">
      <c r="B20" s="2" t="s">
        <v>116</v>
      </c>
      <c r="C20" s="22">
        <v>5641600</v>
      </c>
      <c r="D20" s="22">
        <v>0</v>
      </c>
    </row>
    <row r="21" spans="1:4" ht="18" customHeight="1">
      <c r="B21" s="2" t="s">
        <v>106</v>
      </c>
      <c r="C21" s="22">
        <v>150000</v>
      </c>
      <c r="D21" s="22">
        <v>103156</v>
      </c>
    </row>
    <row r="22" spans="1:4" ht="24.75" thickBot="1">
      <c r="B22" s="16" t="s">
        <v>233</v>
      </c>
      <c r="C22" s="84">
        <f>SUM(C18:C21)</f>
        <v>34573023</v>
      </c>
      <c r="D22" s="84">
        <f>SUM(D18:D21)</f>
        <v>27846111</v>
      </c>
    </row>
    <row r="23" spans="1:4" ht="25.5" customHeight="1" thickTop="1">
      <c r="C23" s="69"/>
      <c r="D23" s="69"/>
    </row>
    <row r="24" spans="1:4">
      <c r="A24" s="16" t="s">
        <v>253</v>
      </c>
      <c r="B24" s="16"/>
      <c r="D24" s="125" t="s">
        <v>25</v>
      </c>
    </row>
    <row r="25" spans="1:4">
      <c r="B25" s="16"/>
      <c r="C25" s="82" t="s">
        <v>295</v>
      </c>
      <c r="D25" s="82" t="s">
        <v>208</v>
      </c>
    </row>
    <row r="26" spans="1:4">
      <c r="B26" s="2" t="s">
        <v>60</v>
      </c>
      <c r="C26" s="18">
        <v>1212178.6200000001</v>
      </c>
      <c r="D26" s="18">
        <v>1339376.3500000001</v>
      </c>
    </row>
    <row r="27" spans="1:4">
      <c r="B27" s="2" t="s">
        <v>61</v>
      </c>
      <c r="C27" s="18">
        <v>12771.1</v>
      </c>
      <c r="D27" s="18">
        <v>19062.2</v>
      </c>
    </row>
    <row r="28" spans="1:4">
      <c r="B28" s="2" t="s">
        <v>62</v>
      </c>
      <c r="C28" s="18">
        <v>79975</v>
      </c>
      <c r="D28" s="18">
        <v>6656</v>
      </c>
    </row>
    <row r="29" spans="1:4">
      <c r="B29" s="2" t="s">
        <v>213</v>
      </c>
      <c r="C29" s="18">
        <v>9194</v>
      </c>
      <c r="D29" s="18">
        <v>5020</v>
      </c>
    </row>
    <row r="30" spans="1:4" ht="24.75" thickBot="1">
      <c r="B30" s="126" t="s">
        <v>214</v>
      </c>
      <c r="C30" s="47">
        <f>SUM(C26:C29)</f>
        <v>1314118.7200000002</v>
      </c>
      <c r="D30" s="47">
        <f>SUM(D26:D29)</f>
        <v>1370114.55</v>
      </c>
    </row>
    <row r="31" spans="1:4" ht="24.75" thickTop="1">
      <c r="B31" s="16"/>
    </row>
    <row r="32" spans="1:4">
      <c r="B32" s="16"/>
      <c r="C32" s="2"/>
      <c r="D32" s="2"/>
    </row>
    <row r="33" spans="2:4">
      <c r="B33" s="16"/>
      <c r="C33" s="2"/>
      <c r="D33" s="2"/>
    </row>
  </sheetData>
  <printOptions horizontalCentered="1"/>
  <pageMargins left="0.59055118110236227" right="0.19685039370078741" top="0.85750000000000004" bottom="0" header="0.31496062992125984" footer="0.31496062992125984"/>
  <pageSetup paperSize="9" scale="98" orientation="portrait" horizontalDpi="300" verticalDpi="300" r:id="rId1"/>
  <headerFooter>
    <oddHeader>&amp;C&amp;"TH SarabunPSK,ธรรมดา"&amp;16-16-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9"/>
  <sheetViews>
    <sheetView view="pageLayout" topLeftCell="A13" zoomScaleNormal="100" zoomScaleSheetLayoutView="100" workbookViewId="0">
      <selection activeCell="A12" sqref="A12"/>
    </sheetView>
  </sheetViews>
  <sheetFormatPr defaultColWidth="9" defaultRowHeight="24"/>
  <cols>
    <col min="1" max="1" width="9.140625" style="2" customWidth="1"/>
    <col min="2" max="2" width="37.5703125" style="2" customWidth="1"/>
    <col min="3" max="3" width="15.85546875" style="18" customWidth="1"/>
    <col min="4" max="4" width="15.5703125" style="18" customWidth="1"/>
    <col min="5" max="5" width="20.85546875" style="2" customWidth="1"/>
    <col min="6" max="16384" width="9" style="2"/>
  </cols>
  <sheetData>
    <row r="1" spans="1:4">
      <c r="A1" s="26" t="s">
        <v>254</v>
      </c>
      <c r="B1" s="2" t="s">
        <v>126</v>
      </c>
      <c r="D1" s="125" t="s">
        <v>25</v>
      </c>
    </row>
    <row r="2" spans="1:4">
      <c r="A2" s="26"/>
      <c r="C2" s="82" t="s">
        <v>295</v>
      </c>
      <c r="D2" s="82" t="s">
        <v>208</v>
      </c>
    </row>
    <row r="3" spans="1:4">
      <c r="B3" s="2" t="s">
        <v>164</v>
      </c>
      <c r="C3" s="22">
        <v>634.69000000000005</v>
      </c>
      <c r="D3" s="22">
        <v>271.77</v>
      </c>
    </row>
    <row r="4" spans="1:4" ht="24.75" thickBot="1">
      <c r="B4" s="28" t="s">
        <v>215</v>
      </c>
      <c r="C4" s="80">
        <f>SUM(C3)</f>
        <v>634.69000000000005</v>
      </c>
      <c r="D4" s="80">
        <f>SUM(D3)</f>
        <v>271.77</v>
      </c>
    </row>
    <row r="5" spans="1:4" ht="18.75" customHeight="1" thickTop="1">
      <c r="B5" s="29"/>
      <c r="C5" s="9"/>
      <c r="D5" s="9"/>
    </row>
    <row r="6" spans="1:4">
      <c r="A6" s="26" t="s">
        <v>255</v>
      </c>
      <c r="D6" s="125" t="s">
        <v>25</v>
      </c>
    </row>
    <row r="7" spans="1:4">
      <c r="A7" s="26"/>
      <c r="C7" s="82" t="s">
        <v>295</v>
      </c>
      <c r="D7" s="82" t="s">
        <v>208</v>
      </c>
    </row>
    <row r="8" spans="1:4">
      <c r="A8" s="26" t="s">
        <v>216</v>
      </c>
      <c r="C8" s="82"/>
      <c r="D8" s="82"/>
    </row>
    <row r="9" spans="1:4">
      <c r="A9" s="26"/>
      <c r="B9" s="2" t="s">
        <v>63</v>
      </c>
      <c r="C9" s="22">
        <v>2223.56</v>
      </c>
      <c r="D9" s="22">
        <v>1356.8</v>
      </c>
    </row>
    <row r="10" spans="1:4" ht="24.75" thickBot="1">
      <c r="A10" s="26"/>
      <c r="B10" s="126" t="s">
        <v>278</v>
      </c>
      <c r="C10" s="84">
        <f>SUM(C9:C9)</f>
        <v>2223.56</v>
      </c>
      <c r="D10" s="84">
        <f>SUM(D9:D9)</f>
        <v>1356.8</v>
      </c>
    </row>
    <row r="11" spans="1:4" ht="24.75" thickTop="1">
      <c r="A11" s="26"/>
      <c r="C11" s="81"/>
      <c r="D11" s="81"/>
    </row>
    <row r="12" spans="1:4">
      <c r="A12" s="26" t="s">
        <v>256</v>
      </c>
      <c r="C12" s="2"/>
      <c r="D12" s="22" t="s">
        <v>25</v>
      </c>
    </row>
    <row r="13" spans="1:4">
      <c r="A13" s="26"/>
      <c r="C13" s="82" t="s">
        <v>295</v>
      </c>
      <c r="D13" s="82" t="s">
        <v>208</v>
      </c>
    </row>
    <row r="14" spans="1:4">
      <c r="B14" s="2" t="s">
        <v>165</v>
      </c>
      <c r="C14" s="22">
        <v>147068.99</v>
      </c>
      <c r="D14" s="22">
        <v>139562.84</v>
      </c>
    </row>
    <row r="15" spans="1:4" ht="19.5" customHeight="1">
      <c r="B15" s="2" t="s">
        <v>217</v>
      </c>
      <c r="C15" s="22">
        <v>101433.26</v>
      </c>
      <c r="D15" s="22">
        <v>61180.18</v>
      </c>
    </row>
    <row r="16" spans="1:4" ht="23.25" customHeight="1">
      <c r="B16" s="2" t="s">
        <v>63</v>
      </c>
      <c r="C16" s="22">
        <v>89450</v>
      </c>
      <c r="D16" s="22">
        <v>40540</v>
      </c>
    </row>
    <row r="17" spans="1:4" ht="24.75" thickBot="1">
      <c r="B17" s="16" t="s">
        <v>218</v>
      </c>
      <c r="C17" s="84">
        <f>SUM(C14:C16)</f>
        <v>337952.25</v>
      </c>
      <c r="D17" s="84">
        <f>SUM(D14:D16)</f>
        <v>241283.02</v>
      </c>
    </row>
    <row r="18" spans="1:4" ht="24.75" thickTop="1">
      <c r="C18" s="69"/>
      <c r="D18" s="69"/>
    </row>
    <row r="19" spans="1:4">
      <c r="A19" s="16" t="s">
        <v>257</v>
      </c>
      <c r="B19" s="16"/>
      <c r="C19" s="2"/>
      <c r="D19" s="125" t="s">
        <v>25</v>
      </c>
    </row>
    <row r="20" spans="1:4">
      <c r="B20" s="16"/>
      <c r="C20" s="82" t="s">
        <v>295</v>
      </c>
      <c r="D20" s="82" t="s">
        <v>208</v>
      </c>
    </row>
    <row r="21" spans="1:4">
      <c r="B21" s="2" t="s">
        <v>220</v>
      </c>
      <c r="C21" s="87">
        <v>11904665</v>
      </c>
      <c r="D21" s="18">
        <v>11436195</v>
      </c>
    </row>
    <row r="22" spans="1:4">
      <c r="B22" s="2" t="s">
        <v>219</v>
      </c>
      <c r="C22" s="87">
        <v>2624640</v>
      </c>
      <c r="D22" s="18">
        <v>2624640</v>
      </c>
    </row>
    <row r="23" spans="1:4">
      <c r="B23" s="2" t="s">
        <v>74</v>
      </c>
      <c r="C23" s="22">
        <v>483656</v>
      </c>
      <c r="D23" s="18">
        <v>475000</v>
      </c>
    </row>
    <row r="24" spans="1:4">
      <c r="B24" s="2" t="s">
        <v>140</v>
      </c>
      <c r="C24" s="22">
        <v>305520</v>
      </c>
      <c r="D24" s="18">
        <v>448940</v>
      </c>
    </row>
    <row r="25" spans="1:4">
      <c r="B25" s="2" t="s">
        <v>75</v>
      </c>
      <c r="C25" s="22">
        <v>2367970</v>
      </c>
      <c r="D25" s="18">
        <v>2215840</v>
      </c>
    </row>
    <row r="26" spans="1:4">
      <c r="B26" s="2" t="s">
        <v>76</v>
      </c>
      <c r="C26" s="22">
        <v>103774</v>
      </c>
      <c r="D26" s="18">
        <v>108000</v>
      </c>
    </row>
    <row r="27" spans="1:4">
      <c r="B27" s="2" t="s">
        <v>221</v>
      </c>
      <c r="C27" s="22">
        <v>0</v>
      </c>
      <c r="D27" s="18">
        <v>103156</v>
      </c>
    </row>
    <row r="28" spans="1:4">
      <c r="B28" s="2" t="s">
        <v>222</v>
      </c>
      <c r="C28" s="22">
        <v>143073</v>
      </c>
      <c r="D28" s="18">
        <v>116252</v>
      </c>
    </row>
    <row r="29" spans="1:4">
      <c r="B29" s="2" t="s">
        <v>297</v>
      </c>
      <c r="C29" s="22">
        <v>76410</v>
      </c>
      <c r="D29" s="18">
        <v>0</v>
      </c>
    </row>
    <row r="30" spans="1:4">
      <c r="B30" s="2" t="s">
        <v>79</v>
      </c>
      <c r="C30" s="18">
        <v>95403</v>
      </c>
      <c r="D30" s="18">
        <v>126000</v>
      </c>
    </row>
    <row r="31" spans="1:4">
      <c r="B31" s="2" t="s">
        <v>119</v>
      </c>
      <c r="C31" s="22">
        <v>660000</v>
      </c>
      <c r="D31" s="18">
        <v>232650</v>
      </c>
    </row>
    <row r="32" spans="1:4">
      <c r="B32" s="2" t="s">
        <v>77</v>
      </c>
      <c r="C32" s="22">
        <v>102014</v>
      </c>
      <c r="D32" s="18">
        <v>83130</v>
      </c>
    </row>
    <row r="33" spans="2:4">
      <c r="C33" s="22"/>
    </row>
    <row r="34" spans="2:4">
      <c r="C34" s="87"/>
    </row>
    <row r="35" spans="2:4">
      <c r="C35" s="22"/>
    </row>
    <row r="36" spans="2:4">
      <c r="C36" s="22"/>
    </row>
    <row r="37" spans="2:4">
      <c r="C37" s="2"/>
      <c r="D37" s="2"/>
    </row>
    <row r="38" spans="2:4">
      <c r="C38" s="22"/>
      <c r="D38" s="22"/>
    </row>
    <row r="39" spans="2:4" ht="21" customHeight="1">
      <c r="B39" s="89"/>
      <c r="C39" s="90"/>
      <c r="D39" s="90"/>
    </row>
  </sheetData>
  <printOptions horizontalCentered="1"/>
  <pageMargins left="0.98425196850393704" right="0.19685039370078741" top="0.74803149606299213" bottom="0.15748031496062992" header="0.31496062992125984" footer="0.31496062992125984"/>
  <pageSetup paperSize="9" orientation="portrait" horizontalDpi="0" verticalDpi="0" r:id="rId1"/>
  <headerFooter>
    <oddHeader>&amp;C&amp;"TH SarabunPSK,ธรรมดา"&amp;16-17-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2"/>
  <sheetViews>
    <sheetView view="pageLayout" topLeftCell="A13" zoomScaleNormal="100" zoomScaleSheetLayoutView="100" workbookViewId="0">
      <selection activeCell="B18" sqref="B18"/>
    </sheetView>
  </sheetViews>
  <sheetFormatPr defaultColWidth="9" defaultRowHeight="24"/>
  <cols>
    <col min="1" max="1" width="9.140625" style="2" customWidth="1"/>
    <col min="2" max="2" width="38.42578125" style="2" customWidth="1"/>
    <col min="3" max="4" width="15.7109375" style="18" bestFit="1" customWidth="1"/>
    <col min="5" max="5" width="3.5703125" style="2" customWidth="1"/>
    <col min="6" max="16384" width="9" style="2"/>
  </cols>
  <sheetData>
    <row r="1" spans="1:10">
      <c r="A1" s="16" t="s">
        <v>310</v>
      </c>
      <c r="D1" s="102" t="s">
        <v>25</v>
      </c>
    </row>
    <row r="2" spans="1:10">
      <c r="A2" s="16"/>
      <c r="C2" s="100">
        <v>2566</v>
      </c>
      <c r="D2" s="100">
        <v>2565</v>
      </c>
    </row>
    <row r="3" spans="1:10">
      <c r="B3" s="2" t="s">
        <v>78</v>
      </c>
      <c r="C3" s="22">
        <v>2600</v>
      </c>
      <c r="D3" s="22">
        <v>6447.99</v>
      </c>
    </row>
    <row r="4" spans="1:10">
      <c r="B4" s="2" t="s">
        <v>107</v>
      </c>
      <c r="C4" s="22">
        <v>796833</v>
      </c>
      <c r="D4" s="22">
        <v>791800</v>
      </c>
    </row>
    <row r="5" spans="1:10">
      <c r="B5" s="2" t="s">
        <v>120</v>
      </c>
      <c r="C5" s="22">
        <v>84000</v>
      </c>
      <c r="D5" s="22">
        <v>0</v>
      </c>
    </row>
    <row r="6" spans="1:10">
      <c r="B6" s="2" t="s">
        <v>223</v>
      </c>
      <c r="C6" s="18">
        <v>0</v>
      </c>
      <c r="D6" s="18">
        <v>177000</v>
      </c>
    </row>
    <row r="7" spans="1:10" ht="24.75" thickBot="1">
      <c r="B7" s="16" t="s">
        <v>279</v>
      </c>
      <c r="C7" s="84">
        <v>19750558</v>
      </c>
      <c r="D7" s="84">
        <v>18945050.989999998</v>
      </c>
    </row>
    <row r="8" spans="1:10" ht="13.5" customHeight="1" thickTop="1">
      <c r="B8" s="16"/>
      <c r="C8" s="83"/>
      <c r="D8" s="83"/>
    </row>
    <row r="9" spans="1:10">
      <c r="A9" s="16" t="s">
        <v>258</v>
      </c>
      <c r="C9" s="2"/>
      <c r="D9" s="125" t="s">
        <v>25</v>
      </c>
    </row>
    <row r="10" spans="1:10">
      <c r="A10" s="16"/>
      <c r="C10" s="100">
        <v>2566</v>
      </c>
      <c r="D10" s="100">
        <v>2565</v>
      </c>
    </row>
    <row r="11" spans="1:10">
      <c r="B11" s="2" t="s">
        <v>224</v>
      </c>
      <c r="C11" s="22">
        <v>254700</v>
      </c>
      <c r="D11" s="22">
        <v>367350</v>
      </c>
    </row>
    <row r="12" spans="1:10" ht="24.75" thickBot="1">
      <c r="B12" s="16" t="s">
        <v>225</v>
      </c>
      <c r="C12" s="84">
        <f>SUM(C11:C11)</f>
        <v>254700</v>
      </c>
      <c r="D12" s="84">
        <f>SUM(D11:D11)</f>
        <v>367350</v>
      </c>
    </row>
    <row r="13" spans="1:10" ht="24.75" thickTop="1">
      <c r="B13" s="16"/>
      <c r="C13" s="83"/>
      <c r="D13" s="83"/>
    </row>
    <row r="14" spans="1:10">
      <c r="A14" s="16" t="s">
        <v>259</v>
      </c>
      <c r="C14" s="2"/>
      <c r="D14" s="125" t="s">
        <v>25</v>
      </c>
    </row>
    <row r="15" spans="1:10">
      <c r="A15" s="16"/>
      <c r="C15" s="100">
        <v>2566</v>
      </c>
      <c r="D15" s="100">
        <v>2565</v>
      </c>
    </row>
    <row r="16" spans="1:10">
      <c r="B16" s="2" t="s">
        <v>80</v>
      </c>
      <c r="C16" s="22">
        <v>349460</v>
      </c>
      <c r="D16" s="22">
        <v>283840</v>
      </c>
      <c r="J16" s="2" t="s">
        <v>126</v>
      </c>
    </row>
    <row r="17" spans="1:4">
      <c r="B17" s="2" t="s">
        <v>138</v>
      </c>
      <c r="C17" s="22">
        <v>14700</v>
      </c>
      <c r="D17" s="22">
        <v>0</v>
      </c>
    </row>
    <row r="18" spans="1:4">
      <c r="B18" s="2" t="s">
        <v>121</v>
      </c>
      <c r="C18" s="22">
        <v>19460</v>
      </c>
      <c r="D18" s="22">
        <v>0</v>
      </c>
    </row>
    <row r="19" spans="1:4" ht="24.75" thickBot="1">
      <c r="B19" s="16" t="s">
        <v>280</v>
      </c>
      <c r="C19" s="84">
        <f>SUM(C16:C18)</f>
        <v>383620</v>
      </c>
      <c r="D19" s="84">
        <f>SUM(D16:D18)</f>
        <v>283840</v>
      </c>
    </row>
    <row r="20" spans="1:4" ht="18" customHeight="1" thickTop="1"/>
    <row r="21" spans="1:4">
      <c r="A21" s="16" t="s">
        <v>260</v>
      </c>
      <c r="C21" s="2"/>
      <c r="D21" s="125" t="s">
        <v>25</v>
      </c>
    </row>
    <row r="22" spans="1:4" ht="19.5" customHeight="1">
      <c r="A22" s="16"/>
      <c r="C22" s="100">
        <v>2566</v>
      </c>
      <c r="D22" s="100">
        <v>2565</v>
      </c>
    </row>
    <row r="23" spans="1:4">
      <c r="B23" s="2" t="s">
        <v>81</v>
      </c>
      <c r="C23" s="22">
        <v>728275</v>
      </c>
      <c r="D23" s="18">
        <v>534558</v>
      </c>
    </row>
    <row r="24" spans="1:4">
      <c r="B24" s="2" t="s">
        <v>82</v>
      </c>
      <c r="C24" s="22">
        <v>361422</v>
      </c>
      <c r="D24" s="18">
        <v>405882</v>
      </c>
    </row>
    <row r="25" spans="1:4">
      <c r="B25" s="2" t="s">
        <v>83</v>
      </c>
      <c r="C25" s="22">
        <v>444071.5</v>
      </c>
      <c r="D25" s="18">
        <v>415771.4</v>
      </c>
    </row>
    <row r="26" spans="1:4">
      <c r="B26" s="2" t="s">
        <v>85</v>
      </c>
      <c r="C26" s="22">
        <v>2449348</v>
      </c>
      <c r="D26" s="18">
        <v>2033680</v>
      </c>
    </row>
    <row r="27" spans="1:4">
      <c r="B27" s="2" t="s">
        <v>100</v>
      </c>
      <c r="C27" s="22">
        <v>45050</v>
      </c>
      <c r="D27" s="18">
        <v>34798</v>
      </c>
    </row>
    <row r="28" spans="1:4">
      <c r="B28" s="2" t="s">
        <v>226</v>
      </c>
      <c r="C28" s="22">
        <v>36119.75</v>
      </c>
      <c r="D28" s="18">
        <v>5798</v>
      </c>
    </row>
    <row r="29" spans="1:4">
      <c r="B29" s="2" t="s">
        <v>87</v>
      </c>
      <c r="C29" s="22">
        <v>98110</v>
      </c>
      <c r="D29" s="18">
        <v>9980</v>
      </c>
    </row>
    <row r="30" spans="1:4">
      <c r="B30" s="2" t="s">
        <v>88</v>
      </c>
      <c r="C30" s="22">
        <v>88671.57</v>
      </c>
      <c r="D30" s="18">
        <v>12282.17</v>
      </c>
    </row>
    <row r="31" spans="1:4" ht="24.75" thickBot="1">
      <c r="B31" s="16" t="s">
        <v>141</v>
      </c>
      <c r="C31" s="47">
        <f>SUM(C23:C30)</f>
        <v>4251067.82</v>
      </c>
      <c r="D31" s="47">
        <f>SUM(D23:D30)</f>
        <v>3452749.57</v>
      </c>
    </row>
    <row r="32" spans="1:4" ht="24.75" thickTop="1">
      <c r="C32" s="22"/>
    </row>
  </sheetData>
  <pageMargins left="1.1811023622047245" right="0.78740157480314965" top="0.78604166666666664" bottom="0.74803149606299213" header="0.31496062992125984" footer="0.31496062992125984"/>
  <pageSetup paperSize="9" scale="98" orientation="portrait" horizontalDpi="300" verticalDpi="300" r:id="rId1"/>
  <headerFooter>
    <oddHeader>&amp;C&amp;"TH SarabunPSK,ธรรมดา"&amp;16-18-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37"/>
  <sheetViews>
    <sheetView view="pageLayout" topLeftCell="A7" zoomScaleNormal="100" zoomScaleSheetLayoutView="100" workbookViewId="0">
      <selection activeCell="A7" sqref="A7"/>
    </sheetView>
  </sheetViews>
  <sheetFormatPr defaultColWidth="9" defaultRowHeight="24"/>
  <cols>
    <col min="1" max="1" width="9.140625" style="2" customWidth="1"/>
    <col min="2" max="2" width="41.42578125" style="2" customWidth="1"/>
    <col min="3" max="4" width="14.5703125" style="18" customWidth="1"/>
    <col min="5" max="5" width="3.5703125" style="2" customWidth="1"/>
    <col min="6" max="16384" width="9" style="2"/>
  </cols>
  <sheetData>
    <row r="1" spans="1:4">
      <c r="A1" s="85" t="s">
        <v>261</v>
      </c>
      <c r="B1" s="25"/>
      <c r="D1" s="124" t="s">
        <v>25</v>
      </c>
    </row>
    <row r="2" spans="1:4">
      <c r="A2" s="85"/>
      <c r="B2" s="25"/>
      <c r="C2" s="56">
        <v>2566</v>
      </c>
      <c r="D2" s="56">
        <v>2565</v>
      </c>
    </row>
    <row r="3" spans="1:4">
      <c r="A3" s="85"/>
      <c r="B3" s="25" t="s">
        <v>89</v>
      </c>
      <c r="C3" s="109">
        <v>1359670.38</v>
      </c>
      <c r="D3" s="109">
        <v>987581.69</v>
      </c>
    </row>
    <row r="4" spans="1:4">
      <c r="A4" s="85"/>
      <c r="B4" s="25" t="s">
        <v>84</v>
      </c>
      <c r="C4" s="109">
        <v>325063.8</v>
      </c>
      <c r="D4" s="109">
        <v>273209.40000000002</v>
      </c>
    </row>
    <row r="5" spans="1:4">
      <c r="A5" s="85"/>
      <c r="B5" s="25" t="s">
        <v>86</v>
      </c>
      <c r="C5" s="109">
        <v>105400</v>
      </c>
      <c r="D5" s="109">
        <v>67720</v>
      </c>
    </row>
    <row r="6" spans="1:4" ht="24.75" thickBot="1">
      <c r="A6" s="85"/>
      <c r="B6" s="85" t="s">
        <v>227</v>
      </c>
      <c r="C6" s="108">
        <f>SUM(C3:C5)</f>
        <v>1790134.18</v>
      </c>
      <c r="D6" s="108">
        <f>SUM(D3:D5)</f>
        <v>1328511.0899999999</v>
      </c>
    </row>
    <row r="7" spans="1:4" ht="24.75" thickTop="1">
      <c r="A7" s="85"/>
      <c r="B7" s="25"/>
      <c r="C7" s="56"/>
      <c r="D7" s="56"/>
    </row>
    <row r="8" spans="1:4">
      <c r="A8" s="85" t="s">
        <v>262</v>
      </c>
      <c r="B8" s="25"/>
      <c r="C8" s="86"/>
      <c r="D8" s="86"/>
    </row>
    <row r="9" spans="1:4">
      <c r="A9" s="85"/>
      <c r="B9" s="25"/>
      <c r="C9" s="2"/>
      <c r="D9" s="124" t="s">
        <v>25</v>
      </c>
    </row>
    <row r="10" spans="1:4">
      <c r="A10" s="85"/>
      <c r="B10" s="25"/>
      <c r="C10" s="56">
        <v>2566</v>
      </c>
      <c r="D10" s="56">
        <v>2565</v>
      </c>
    </row>
    <row r="11" spans="1:4">
      <c r="A11" s="85"/>
      <c r="B11" s="2" t="s">
        <v>101</v>
      </c>
      <c r="C11" s="22">
        <v>321861.78999999998</v>
      </c>
      <c r="D11" s="18">
        <v>242462.57</v>
      </c>
    </row>
    <row r="12" spans="1:4">
      <c r="A12" s="85"/>
      <c r="B12" s="2" t="s">
        <v>90</v>
      </c>
      <c r="C12" s="22">
        <v>5835.26</v>
      </c>
      <c r="D12" s="18">
        <v>5672.62</v>
      </c>
    </row>
    <row r="13" spans="1:4">
      <c r="A13" s="85"/>
      <c r="B13" s="2" t="s">
        <v>91</v>
      </c>
      <c r="C13" s="22">
        <v>81855</v>
      </c>
      <c r="D13" s="18">
        <v>88709.43</v>
      </c>
    </row>
    <row r="14" spans="1:4">
      <c r="A14" s="85"/>
      <c r="B14" s="2" t="s">
        <v>92</v>
      </c>
      <c r="C14" s="22">
        <v>22050</v>
      </c>
      <c r="D14" s="18">
        <v>21056</v>
      </c>
    </row>
    <row r="15" spans="1:4" ht="24.75" thickBot="1">
      <c r="A15" s="85"/>
      <c r="B15" s="16" t="s">
        <v>281</v>
      </c>
      <c r="C15" s="84">
        <f>SUM(C11:C14)</f>
        <v>431602.05</v>
      </c>
      <c r="D15" s="47">
        <f>SUM(D11:D14)</f>
        <v>357900.62</v>
      </c>
    </row>
    <row r="16" spans="1:4" ht="24.75" thickTop="1">
      <c r="A16" s="85"/>
      <c r="B16" s="25"/>
      <c r="C16" s="56"/>
      <c r="D16" s="56"/>
    </row>
    <row r="17" spans="1:4">
      <c r="A17" s="85" t="s">
        <v>263</v>
      </c>
      <c r="B17" s="25"/>
      <c r="C17" s="86"/>
      <c r="D17" s="86"/>
    </row>
    <row r="18" spans="1:4">
      <c r="A18" s="85"/>
      <c r="B18" s="25"/>
      <c r="C18" s="2"/>
      <c r="D18" s="124" t="s">
        <v>25</v>
      </c>
    </row>
    <row r="19" spans="1:4">
      <c r="A19" s="85"/>
      <c r="B19" s="25"/>
      <c r="C19" s="56">
        <v>2566</v>
      </c>
      <c r="D19" s="56">
        <v>2565</v>
      </c>
    </row>
    <row r="20" spans="1:4">
      <c r="A20" s="85"/>
      <c r="B20" s="25" t="s">
        <v>33</v>
      </c>
      <c r="C20" s="109">
        <v>371536.93</v>
      </c>
      <c r="D20" s="109">
        <v>371536.93</v>
      </c>
    </row>
    <row r="21" spans="1:4">
      <c r="A21" s="85"/>
      <c r="B21" s="25" t="s">
        <v>35</v>
      </c>
      <c r="C21" s="109">
        <v>989628.41</v>
      </c>
      <c r="D21" s="109">
        <v>396898.98</v>
      </c>
    </row>
    <row r="22" spans="1:4">
      <c r="A22" s="85"/>
      <c r="B22" s="25" t="s">
        <v>93</v>
      </c>
      <c r="C22" s="109">
        <v>6087142.6200000001</v>
      </c>
      <c r="D22" s="109">
        <v>5788602.04</v>
      </c>
    </row>
    <row r="23" spans="1:4" ht="24.75" thickBot="1">
      <c r="A23" s="85"/>
      <c r="B23" s="85" t="s">
        <v>249</v>
      </c>
      <c r="C23" s="108">
        <f>SUM(C20:C22)</f>
        <v>7448307.96</v>
      </c>
      <c r="D23" s="108">
        <f>SUM(D20:D22)</f>
        <v>6557037.9500000002</v>
      </c>
    </row>
    <row r="24" spans="1:4" ht="24.75" thickTop="1">
      <c r="A24" s="85"/>
      <c r="B24" s="25"/>
      <c r="C24" s="56"/>
      <c r="D24" s="56"/>
    </row>
    <row r="25" spans="1:4">
      <c r="A25" s="85" t="s">
        <v>264</v>
      </c>
      <c r="B25" s="25"/>
      <c r="C25" s="86"/>
      <c r="D25" s="86"/>
    </row>
    <row r="26" spans="1:4">
      <c r="A26" s="85"/>
      <c r="B26" s="25"/>
      <c r="C26" s="2"/>
      <c r="D26" s="124" t="s">
        <v>25</v>
      </c>
    </row>
    <row r="27" spans="1:4">
      <c r="A27" s="85"/>
      <c r="B27" s="25"/>
      <c r="C27" s="56">
        <v>2566</v>
      </c>
      <c r="D27" s="56">
        <v>2565</v>
      </c>
    </row>
    <row r="28" spans="1:4">
      <c r="A28" s="85"/>
      <c r="B28" s="25" t="s">
        <v>228</v>
      </c>
      <c r="C28" s="56"/>
      <c r="D28" s="56"/>
    </row>
    <row r="29" spans="1:4">
      <c r="A29" s="85"/>
      <c r="B29" s="25" t="s">
        <v>229</v>
      </c>
      <c r="C29" s="109">
        <v>920721.42</v>
      </c>
      <c r="D29" s="109">
        <v>777846.98</v>
      </c>
    </row>
    <row r="30" spans="1:4">
      <c r="A30" s="85"/>
      <c r="B30" s="25" t="s">
        <v>230</v>
      </c>
      <c r="C30" s="109">
        <v>12000</v>
      </c>
      <c r="D30" s="109">
        <v>12000</v>
      </c>
    </row>
    <row r="31" spans="1:4" ht="24.75" thickBot="1">
      <c r="A31" s="85"/>
      <c r="B31" s="85" t="s">
        <v>250</v>
      </c>
      <c r="C31" s="108">
        <f>SUM(C29:C30)</f>
        <v>932721.42</v>
      </c>
      <c r="D31" s="108">
        <f>SUM(D29:D30)</f>
        <v>789846.98</v>
      </c>
    </row>
    <row r="32" spans="1:4" ht="24.75" thickTop="1">
      <c r="A32" s="85"/>
      <c r="B32" s="25"/>
      <c r="C32" s="56"/>
      <c r="D32" s="56"/>
    </row>
    <row r="33" spans="1:4">
      <c r="A33" s="85"/>
      <c r="B33" s="25"/>
      <c r="C33" s="56"/>
      <c r="D33" s="56"/>
    </row>
    <row r="34" spans="1:4">
      <c r="A34" s="85"/>
      <c r="B34" s="25"/>
      <c r="C34" s="56"/>
      <c r="D34" s="56"/>
    </row>
    <row r="35" spans="1:4">
      <c r="A35" s="85"/>
      <c r="B35" s="25"/>
      <c r="C35" s="56"/>
      <c r="D35" s="56"/>
    </row>
    <row r="36" spans="1:4">
      <c r="A36" s="85"/>
      <c r="B36" s="25"/>
      <c r="C36" s="56"/>
      <c r="D36" s="56"/>
    </row>
    <row r="37" spans="1:4">
      <c r="A37" s="85"/>
      <c r="B37" s="25"/>
      <c r="C37" s="56"/>
      <c r="D37" s="56"/>
    </row>
  </sheetData>
  <printOptions horizontalCentered="1"/>
  <pageMargins left="0.78740157480314965" right="0.19685039370078741" top="0.77583333333333337" bottom="0.35433070866141736" header="0.31496062992125984" footer="0.31496062992125984"/>
  <pageSetup paperSize="9" scale="98" orientation="portrait" horizontalDpi="300" verticalDpi="300" r:id="rId1"/>
  <headerFooter>
    <oddHeader>&amp;C&amp;"TH SarabunPSK,ธรรมดา"&amp;16-19-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0"/>
  <sheetViews>
    <sheetView view="pageLayout" zoomScaleNormal="100" zoomScaleSheetLayoutView="100" workbookViewId="0">
      <selection activeCell="B21" sqref="B21"/>
    </sheetView>
  </sheetViews>
  <sheetFormatPr defaultColWidth="9" defaultRowHeight="24"/>
  <cols>
    <col min="1" max="1" width="9.140625" style="2" customWidth="1"/>
    <col min="2" max="2" width="41.42578125" style="2" customWidth="1"/>
    <col min="3" max="4" width="14.5703125" style="18" customWidth="1"/>
    <col min="5" max="5" width="3.5703125" style="2" customWidth="1"/>
    <col min="6" max="16384" width="9" style="2"/>
  </cols>
  <sheetData>
    <row r="1" spans="1:4">
      <c r="A1" s="26" t="s">
        <v>265</v>
      </c>
      <c r="D1" s="102" t="s">
        <v>25</v>
      </c>
    </row>
    <row r="2" spans="1:4">
      <c r="A2" s="26"/>
      <c r="B2" s="26"/>
      <c r="C2" s="100">
        <v>2566</v>
      </c>
      <c r="D2" s="100">
        <v>2565</v>
      </c>
    </row>
    <row r="3" spans="1:4">
      <c r="A3" s="26"/>
      <c r="B3" s="26" t="s">
        <v>94</v>
      </c>
      <c r="C3" s="5"/>
      <c r="D3" s="5"/>
    </row>
    <row r="4" spans="1:4">
      <c r="A4" s="17"/>
      <c r="B4" s="17" t="s">
        <v>143</v>
      </c>
      <c r="C4" s="9">
        <v>229584</v>
      </c>
      <c r="D4" s="9">
        <v>1233510</v>
      </c>
    </row>
    <row r="5" spans="1:4">
      <c r="A5" s="17"/>
      <c r="B5" s="17" t="s">
        <v>144</v>
      </c>
      <c r="C5" s="9">
        <v>40000</v>
      </c>
      <c r="D5" s="9">
        <v>40000</v>
      </c>
    </row>
    <row r="6" spans="1:4">
      <c r="A6" s="17"/>
      <c r="B6" s="17" t="s">
        <v>282</v>
      </c>
      <c r="C6" s="43">
        <v>0</v>
      </c>
      <c r="D6" s="9">
        <v>1715</v>
      </c>
    </row>
    <row r="7" spans="1:4">
      <c r="A7" s="17"/>
      <c r="B7" s="17" t="s">
        <v>95</v>
      </c>
      <c r="C7" s="9">
        <v>16205400</v>
      </c>
      <c r="D7" s="9">
        <v>15897600</v>
      </c>
    </row>
    <row r="8" spans="1:4">
      <c r="A8" s="17"/>
      <c r="B8" s="17" t="s">
        <v>96</v>
      </c>
      <c r="C8" s="9">
        <v>419332</v>
      </c>
      <c r="D8" s="9">
        <v>271399.21999999997</v>
      </c>
    </row>
    <row r="9" spans="1:4">
      <c r="A9" s="17"/>
      <c r="B9" s="17" t="s">
        <v>97</v>
      </c>
      <c r="C9" s="9">
        <v>103335</v>
      </c>
      <c r="D9" s="9">
        <v>111560</v>
      </c>
    </row>
    <row r="10" spans="1:4">
      <c r="A10" s="17"/>
      <c r="B10" s="17" t="s">
        <v>142</v>
      </c>
      <c r="C10" s="9">
        <v>355182</v>
      </c>
      <c r="D10" s="9">
        <v>449496</v>
      </c>
    </row>
    <row r="11" spans="1:4">
      <c r="B11" s="17" t="s">
        <v>231</v>
      </c>
      <c r="C11" s="18">
        <v>0</v>
      </c>
      <c r="D11" s="18">
        <v>30000</v>
      </c>
    </row>
    <row r="12" spans="1:4">
      <c r="B12" s="17" t="s">
        <v>306</v>
      </c>
      <c r="C12" s="18">
        <v>30000</v>
      </c>
      <c r="D12" s="18">
        <v>0</v>
      </c>
    </row>
    <row r="13" spans="1:4" ht="24.75" thickBot="1">
      <c r="A13" s="26"/>
      <c r="B13" s="26" t="s">
        <v>283</v>
      </c>
      <c r="C13" s="80">
        <f>SUM(C4:C12)</f>
        <v>17382833</v>
      </c>
      <c r="D13" s="80">
        <f>SUM(D4:D12)</f>
        <v>18035280.219999999</v>
      </c>
    </row>
    <row r="14" spans="1:4" ht="24.75" thickTop="1">
      <c r="A14" s="26"/>
      <c r="B14" s="26"/>
      <c r="C14" s="91"/>
      <c r="D14" s="91"/>
    </row>
    <row r="15" spans="1:4">
      <c r="A15" s="16" t="s">
        <v>266</v>
      </c>
      <c r="D15" s="102" t="s">
        <v>25</v>
      </c>
    </row>
    <row r="16" spans="1:4">
      <c r="A16" s="16"/>
      <c r="C16" s="100">
        <v>2566</v>
      </c>
      <c r="D16" s="100">
        <v>2565</v>
      </c>
    </row>
    <row r="17" spans="1:4">
      <c r="A17" s="16"/>
      <c r="B17" s="2" t="s">
        <v>232</v>
      </c>
      <c r="C17" s="150" t="s">
        <v>298</v>
      </c>
      <c r="D17" s="42">
        <v>19427.900000000001</v>
      </c>
    </row>
    <row r="18" spans="1:4">
      <c r="B18" s="2" t="s">
        <v>22</v>
      </c>
      <c r="C18" s="22">
        <v>228219.44</v>
      </c>
      <c r="D18" s="22">
        <v>237304.23</v>
      </c>
    </row>
    <row r="19" spans="1:4" ht="24.75" thickBot="1">
      <c r="B19" s="16" t="s">
        <v>311</v>
      </c>
      <c r="C19" s="80">
        <v>214755.89</v>
      </c>
      <c r="D19" s="80">
        <f>SUM(D17:D18)</f>
        <v>256732.13</v>
      </c>
    </row>
    <row r="20" spans="1:4" ht="24.75" thickTop="1"/>
  </sheetData>
  <printOptions horizontalCentered="1"/>
  <pageMargins left="0.70866141732283472" right="0.19685039370078741" top="0.74803149606299213" bottom="0.15748031496062992" header="0.31496062992125984" footer="0.31496062992125984"/>
  <pageSetup paperSize="9" orientation="portrait" horizontalDpi="0" verticalDpi="0" r:id="rId1"/>
  <headerFooter>
    <oddHeader>&amp;C&amp;"TH SarabunPSK,ธรรมดา"&amp;16-20-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view="pageLayout" topLeftCell="A30" zoomScaleNormal="120" zoomScaleSheetLayoutView="100" workbookViewId="0">
      <selection activeCell="G46" sqref="G46"/>
    </sheetView>
  </sheetViews>
  <sheetFormatPr defaultColWidth="9" defaultRowHeight="24"/>
  <cols>
    <col min="1" max="1" width="4.85546875" style="2" customWidth="1"/>
    <col min="2" max="2" width="8.28515625" style="2" customWidth="1"/>
    <col min="3" max="3" width="13.28515625" style="2" customWidth="1"/>
    <col min="4" max="4" width="8.85546875" style="2" customWidth="1"/>
    <col min="5" max="5" width="5.42578125" style="2" customWidth="1"/>
    <col min="6" max="6" width="9.5703125" style="2" customWidth="1"/>
    <col min="7" max="7" width="15.7109375" style="18" bestFit="1" customWidth="1"/>
    <col min="8" max="8" width="2.5703125" style="2" customWidth="1"/>
    <col min="9" max="9" width="15.7109375" style="2" bestFit="1" customWidth="1"/>
    <col min="10" max="10" width="3.42578125" style="2" customWidth="1"/>
    <col min="11" max="11" width="15.28515625" style="18" bestFit="1" customWidth="1"/>
    <col min="12" max="13" width="9" style="18"/>
    <col min="14" max="16384" width="9" style="2"/>
  </cols>
  <sheetData>
    <row r="1" spans="1:10">
      <c r="A1" s="187" t="s">
        <v>139</v>
      </c>
      <c r="B1" s="187"/>
      <c r="C1" s="187"/>
      <c r="D1" s="187"/>
      <c r="E1" s="187"/>
      <c r="F1" s="187"/>
      <c r="G1" s="187"/>
      <c r="H1" s="187"/>
      <c r="I1" s="187"/>
      <c r="J1" s="16"/>
    </row>
    <row r="2" spans="1:10">
      <c r="A2" s="187" t="s">
        <v>12</v>
      </c>
      <c r="B2" s="187"/>
      <c r="C2" s="187"/>
      <c r="D2" s="187"/>
      <c r="E2" s="187"/>
      <c r="F2" s="187"/>
      <c r="G2" s="187"/>
      <c r="H2" s="187"/>
      <c r="I2" s="187"/>
      <c r="J2" s="16"/>
    </row>
    <row r="3" spans="1:10">
      <c r="A3" s="187" t="s">
        <v>285</v>
      </c>
      <c r="B3" s="187"/>
      <c r="C3" s="187"/>
      <c r="D3" s="187"/>
      <c r="E3" s="187"/>
      <c r="F3" s="187"/>
      <c r="G3" s="187"/>
      <c r="H3" s="187"/>
      <c r="I3" s="187"/>
      <c r="J3" s="16"/>
    </row>
    <row r="4" spans="1:10" ht="19.149999999999999" customHeight="1">
      <c r="A4" s="3"/>
      <c r="B4" s="3"/>
      <c r="C4" s="191"/>
      <c r="D4" s="190"/>
      <c r="E4" s="190"/>
      <c r="I4" s="102" t="s">
        <v>25</v>
      </c>
      <c r="J4" s="6"/>
    </row>
    <row r="5" spans="1:10" ht="19.149999999999999" customHeight="1">
      <c r="A5" s="3"/>
      <c r="B5" s="3"/>
      <c r="C5" s="3"/>
      <c r="F5" s="11" t="s">
        <v>0</v>
      </c>
      <c r="G5" s="184">
        <v>2566</v>
      </c>
      <c r="H5" s="102"/>
      <c r="I5" s="102">
        <v>2565</v>
      </c>
      <c r="J5" s="6"/>
    </row>
    <row r="6" spans="1:10" ht="19.149999999999999" hidden="1" customHeight="1">
      <c r="A6" s="189" t="s">
        <v>2</v>
      </c>
      <c r="B6" s="190"/>
      <c r="C6" s="190"/>
      <c r="D6" s="190"/>
      <c r="E6" s="190"/>
      <c r="F6" s="3"/>
      <c r="G6" s="127"/>
      <c r="H6" s="3"/>
      <c r="I6" s="5"/>
      <c r="J6" s="3"/>
    </row>
    <row r="7" spans="1:10" ht="19.149999999999999" hidden="1" customHeight="1">
      <c r="A7" s="3"/>
      <c r="B7" s="189" t="s">
        <v>3</v>
      </c>
      <c r="C7" s="190"/>
      <c r="D7" s="190"/>
      <c r="E7" s="190"/>
      <c r="F7" s="3"/>
      <c r="G7" s="127"/>
      <c r="H7" s="3"/>
      <c r="I7" s="7"/>
      <c r="J7" s="3"/>
    </row>
    <row r="8" spans="1:10" ht="19.149999999999999" hidden="1" customHeight="1">
      <c r="A8" s="3"/>
      <c r="B8" s="3"/>
      <c r="C8" s="191" t="s">
        <v>4</v>
      </c>
      <c r="D8" s="190"/>
      <c r="E8" s="190"/>
      <c r="F8" s="8">
        <v>6</v>
      </c>
      <c r="G8" s="45"/>
      <c r="H8" s="8"/>
      <c r="I8" s="14">
        <v>23856973.82</v>
      </c>
      <c r="J8" s="10"/>
    </row>
    <row r="9" spans="1:10" ht="23.25" hidden="1" customHeight="1">
      <c r="A9" s="3"/>
      <c r="B9" s="3"/>
      <c r="C9" s="191" t="s">
        <v>5</v>
      </c>
      <c r="D9" s="190"/>
      <c r="E9" s="190"/>
      <c r="F9" s="8">
        <v>7</v>
      </c>
      <c r="G9" s="45"/>
      <c r="H9" s="8"/>
      <c r="I9" s="14">
        <v>185222.92</v>
      </c>
      <c r="J9" s="10"/>
    </row>
    <row r="10" spans="1:10" ht="19.149999999999999" hidden="1" customHeight="1">
      <c r="A10" s="3"/>
      <c r="B10" s="3"/>
      <c r="C10" s="191" t="s">
        <v>157</v>
      </c>
      <c r="D10" s="190"/>
      <c r="E10" s="190"/>
      <c r="F10" s="8">
        <v>8</v>
      </c>
      <c r="G10" s="45"/>
      <c r="H10" s="8"/>
      <c r="I10" s="14">
        <v>821199.42</v>
      </c>
      <c r="J10" s="10"/>
    </row>
    <row r="11" spans="1:10" ht="20.25" hidden="1" customHeight="1">
      <c r="A11" s="3"/>
      <c r="B11" s="3"/>
      <c r="C11" s="191" t="s">
        <v>6</v>
      </c>
      <c r="D11" s="190"/>
      <c r="E11" s="190"/>
      <c r="F11" s="8">
        <v>9</v>
      </c>
      <c r="G11" s="45"/>
      <c r="H11" s="8"/>
      <c r="I11" s="14">
        <v>8660996.5199999996</v>
      </c>
      <c r="J11" s="10"/>
    </row>
    <row r="12" spans="1:10" ht="19.149999999999999" hidden="1" customHeight="1">
      <c r="A12" s="3"/>
      <c r="B12" s="3"/>
      <c r="C12" s="191" t="s">
        <v>7</v>
      </c>
      <c r="D12" s="190"/>
      <c r="E12" s="190"/>
      <c r="F12" s="8">
        <v>10</v>
      </c>
      <c r="G12" s="45"/>
      <c r="H12" s="8"/>
      <c r="I12" s="14">
        <v>106959.82</v>
      </c>
      <c r="J12" s="10"/>
    </row>
    <row r="13" spans="1:10" ht="19.149999999999999" hidden="1" customHeight="1">
      <c r="A13" s="3"/>
      <c r="B13" s="3"/>
      <c r="C13" s="192" t="s">
        <v>148</v>
      </c>
      <c r="D13" s="192"/>
      <c r="E13" s="192"/>
      <c r="F13" s="8">
        <v>11</v>
      </c>
      <c r="G13" s="45"/>
      <c r="H13" s="8"/>
      <c r="I13" s="14">
        <v>1199.99</v>
      </c>
      <c r="J13" s="10"/>
    </row>
    <row r="14" spans="1:10" ht="19.149999999999999" hidden="1" customHeight="1">
      <c r="A14" s="3"/>
      <c r="B14" s="3"/>
      <c r="C14" s="189" t="s">
        <v>8</v>
      </c>
      <c r="D14" s="190"/>
      <c r="E14" s="190"/>
      <c r="F14" s="11"/>
      <c r="G14" s="45"/>
      <c r="H14" s="11"/>
      <c r="I14" s="20">
        <f>SUM(I8:I13)</f>
        <v>33632552.490000002</v>
      </c>
      <c r="J14" s="12"/>
    </row>
    <row r="15" spans="1:10" ht="19.149999999999999" hidden="1" customHeight="1">
      <c r="A15" s="3"/>
      <c r="B15" s="189" t="s">
        <v>9</v>
      </c>
      <c r="C15" s="190"/>
      <c r="D15" s="190"/>
      <c r="E15" s="190"/>
      <c r="F15" s="3"/>
      <c r="G15" s="127"/>
      <c r="H15" s="3"/>
      <c r="I15" s="14"/>
      <c r="J15" s="3"/>
    </row>
    <row r="16" spans="1:10" ht="19.149999999999999" hidden="1" customHeight="1">
      <c r="A16" s="3"/>
      <c r="B16" s="13"/>
      <c r="C16" s="2" t="s">
        <v>151</v>
      </c>
      <c r="F16" s="11">
        <v>12</v>
      </c>
      <c r="G16" s="45"/>
      <c r="H16" s="11"/>
      <c r="I16" s="14">
        <v>5367119.01</v>
      </c>
      <c r="J16" s="3"/>
    </row>
    <row r="17" spans="1:13" ht="19.149999999999999" hidden="1" customHeight="1">
      <c r="A17" s="3"/>
      <c r="B17" s="3"/>
      <c r="C17" s="191" t="s">
        <v>108</v>
      </c>
      <c r="D17" s="190"/>
      <c r="E17" s="190"/>
      <c r="F17" s="8">
        <v>13</v>
      </c>
      <c r="G17" s="45"/>
      <c r="H17" s="8"/>
      <c r="I17" s="14">
        <v>9417612.6799999997</v>
      </c>
      <c r="J17" s="10"/>
    </row>
    <row r="18" spans="1:13" ht="19.149999999999999" hidden="1" customHeight="1">
      <c r="A18" s="3"/>
      <c r="B18" s="3"/>
      <c r="C18" s="191" t="s">
        <v>109</v>
      </c>
      <c r="D18" s="190"/>
      <c r="E18" s="190"/>
      <c r="F18" s="8">
        <v>14</v>
      </c>
      <c r="G18" s="45"/>
      <c r="H18" s="8"/>
      <c r="I18" s="14">
        <v>32099818.73</v>
      </c>
      <c r="J18" s="10"/>
    </row>
    <row r="19" spans="1:13" ht="19.149999999999999" hidden="1" customHeight="1">
      <c r="A19" s="3"/>
      <c r="B19" s="3"/>
      <c r="C19" s="189" t="s">
        <v>10</v>
      </c>
      <c r="D19" s="190"/>
      <c r="E19" s="190"/>
      <c r="F19" s="11"/>
      <c r="G19" s="45"/>
      <c r="H19" s="11"/>
      <c r="I19" s="88">
        <f>SUM(I16:I18)</f>
        <v>46884550.420000002</v>
      </c>
      <c r="J19" s="12"/>
    </row>
    <row r="20" spans="1:13" ht="19.149999999999999" hidden="1" customHeight="1">
      <c r="A20" s="189" t="s">
        <v>11</v>
      </c>
      <c r="B20" s="190"/>
      <c r="C20" s="190"/>
      <c r="D20" s="190"/>
      <c r="E20" s="190"/>
      <c r="F20" s="3"/>
      <c r="G20" s="127"/>
      <c r="H20" s="3"/>
      <c r="I20" s="31">
        <f>I14+I19</f>
        <v>80517102.909999996</v>
      </c>
      <c r="J20" s="12"/>
    </row>
    <row r="21" spans="1:13" ht="19.149999999999999" customHeight="1">
      <c r="A21" s="188" t="s">
        <v>158</v>
      </c>
      <c r="B21" s="188"/>
      <c r="C21" s="188"/>
      <c r="F21" s="3"/>
      <c r="G21" s="127"/>
      <c r="H21" s="3"/>
      <c r="I21" s="31"/>
      <c r="J21" s="6"/>
      <c r="K21" s="2"/>
      <c r="L21" s="2"/>
      <c r="M21" s="2"/>
    </row>
    <row r="22" spans="1:13" ht="23.25" customHeight="1">
      <c r="A22" s="188" t="s">
        <v>37</v>
      </c>
      <c r="B22" s="188"/>
      <c r="C22" s="189"/>
      <c r="D22" s="190"/>
      <c r="E22" s="190"/>
      <c r="F22" s="3"/>
      <c r="G22" s="127"/>
      <c r="H22" s="3"/>
      <c r="I22" s="31"/>
      <c r="J22" s="6"/>
    </row>
    <row r="23" spans="1:13" ht="19.149999999999999" customHeight="1">
      <c r="A23" s="3"/>
      <c r="B23" s="189" t="s">
        <v>38</v>
      </c>
      <c r="C23" s="190"/>
      <c r="D23" s="190"/>
      <c r="E23" s="190"/>
      <c r="F23" s="3"/>
      <c r="G23" s="127"/>
      <c r="H23" s="3"/>
      <c r="I23" s="22"/>
    </row>
    <row r="24" spans="1:13" ht="19.149999999999999" customHeight="1">
      <c r="A24" s="3"/>
      <c r="B24" s="3"/>
      <c r="C24" s="191" t="s">
        <v>173</v>
      </c>
      <c r="D24" s="190"/>
      <c r="E24" s="190"/>
      <c r="F24" s="8">
        <v>14</v>
      </c>
      <c r="G24" s="45">
        <v>232905.09</v>
      </c>
      <c r="H24" s="8"/>
      <c r="I24" s="14">
        <v>32880.04</v>
      </c>
    </row>
    <row r="25" spans="1:13" ht="19.149999999999999" customHeight="1">
      <c r="A25" s="3"/>
      <c r="B25" s="3"/>
      <c r="C25" s="191" t="s">
        <v>174</v>
      </c>
      <c r="D25" s="190"/>
      <c r="E25" s="190"/>
      <c r="F25" s="8">
        <v>15</v>
      </c>
      <c r="G25" s="45">
        <v>626524.43999999994</v>
      </c>
      <c r="H25" s="8"/>
      <c r="I25" s="14">
        <v>373399.73</v>
      </c>
    </row>
    <row r="26" spans="1:13" ht="24" customHeight="1">
      <c r="A26" s="3"/>
      <c r="B26" s="3"/>
      <c r="C26" s="189" t="s">
        <v>41</v>
      </c>
      <c r="D26" s="190"/>
      <c r="E26" s="190"/>
      <c r="F26" s="11"/>
      <c r="G26" s="129">
        <f>SUM(G24:G25)</f>
        <v>859429.52999999991</v>
      </c>
      <c r="H26" s="4"/>
      <c r="I26" s="20">
        <f>SUM(I24:I25)</f>
        <v>406279.76999999996</v>
      </c>
    </row>
    <row r="27" spans="1:13" ht="19.149999999999999" customHeight="1">
      <c r="A27" s="3"/>
      <c r="B27" s="189" t="s">
        <v>42</v>
      </c>
      <c r="C27" s="190"/>
      <c r="D27" s="190"/>
      <c r="E27" s="190"/>
      <c r="F27" s="3"/>
      <c r="G27" s="127"/>
      <c r="H27" s="3"/>
      <c r="I27" s="14"/>
    </row>
    <row r="28" spans="1:13" ht="19.149999999999999" customHeight="1">
      <c r="A28" s="3"/>
      <c r="B28" s="3"/>
      <c r="C28" s="191" t="s">
        <v>175</v>
      </c>
      <c r="D28" s="190"/>
      <c r="E28" s="190"/>
      <c r="F28" s="8">
        <v>16</v>
      </c>
      <c r="G28" s="45">
        <v>361980</v>
      </c>
      <c r="H28" s="8"/>
      <c r="I28" s="14">
        <v>416615</v>
      </c>
    </row>
    <row r="29" spans="1:13" ht="21.75" customHeight="1">
      <c r="A29" s="3"/>
      <c r="B29" s="3"/>
      <c r="C29" s="189" t="s">
        <v>44</v>
      </c>
      <c r="D29" s="190"/>
      <c r="E29" s="190"/>
      <c r="F29" s="11"/>
      <c r="G29" s="129">
        <f>SUM(G28)</f>
        <v>361980</v>
      </c>
      <c r="H29" s="11"/>
      <c r="I29" s="88">
        <f>SUM(I28)</f>
        <v>416615</v>
      </c>
    </row>
    <row r="30" spans="1:13" ht="21" customHeight="1" thickBot="1">
      <c r="A30" s="16" t="s">
        <v>45</v>
      </c>
      <c r="B30" s="13"/>
      <c r="F30" s="3"/>
      <c r="G30" s="131">
        <f>G26+G29</f>
        <v>1221409.5299999998</v>
      </c>
      <c r="H30" s="3"/>
      <c r="I30" s="30">
        <f>I26+I29</f>
        <v>822894.77</v>
      </c>
    </row>
    <row r="31" spans="1:13" ht="19.149999999999999" customHeight="1" thickTop="1">
      <c r="A31" s="16" t="s">
        <v>46</v>
      </c>
      <c r="B31" s="13"/>
      <c r="F31" s="3"/>
      <c r="G31" s="127"/>
      <c r="H31" s="3"/>
      <c r="I31" s="14"/>
    </row>
    <row r="32" spans="1:13" ht="19.149999999999999" customHeight="1">
      <c r="B32" s="192" t="s">
        <v>235</v>
      </c>
      <c r="C32" s="192"/>
      <c r="D32" s="192"/>
      <c r="F32" s="11">
        <v>18</v>
      </c>
      <c r="G32" s="45">
        <v>87752781.299999997</v>
      </c>
      <c r="H32" s="4"/>
      <c r="I32" s="14">
        <v>81623094.569999993</v>
      </c>
    </row>
    <row r="33" spans="1:10" ht="19.149999999999999" customHeight="1" thickBot="1">
      <c r="A33" s="16" t="s">
        <v>267</v>
      </c>
      <c r="F33" s="3"/>
      <c r="G33" s="131">
        <f>SUM(G32)</f>
        <v>87752781.299999997</v>
      </c>
      <c r="H33" s="3"/>
      <c r="I33" s="30">
        <f>SUM(I32:I32)</f>
        <v>81623094.569999993</v>
      </c>
    </row>
    <row r="34" spans="1:10" ht="24" customHeight="1" thickTop="1" thickBot="1">
      <c r="A34" s="16" t="s">
        <v>48</v>
      </c>
      <c r="B34" s="13"/>
      <c r="F34" s="3"/>
      <c r="G34" s="185">
        <f>G30+G33</f>
        <v>88974190.829999998</v>
      </c>
      <c r="H34" s="3"/>
      <c r="I34" s="186">
        <f>I30+I33</f>
        <v>82445989.339999989</v>
      </c>
    </row>
    <row r="35" spans="1:10" ht="19.149999999999999" customHeight="1" thickTop="1">
      <c r="B35" s="13"/>
      <c r="F35" s="3"/>
      <c r="G35" s="127"/>
      <c r="H35" s="3"/>
      <c r="I35" s="18"/>
    </row>
    <row r="36" spans="1:10" ht="19.149999999999999" customHeight="1">
      <c r="A36" s="191" t="s">
        <v>57</v>
      </c>
      <c r="B36" s="191"/>
      <c r="C36" s="191"/>
      <c r="D36" s="191"/>
      <c r="E36" s="191"/>
      <c r="F36" s="191"/>
      <c r="G36" s="191"/>
      <c r="H36" s="191"/>
      <c r="I36" s="191"/>
      <c r="J36" s="191"/>
    </row>
    <row r="37" spans="1:10" ht="19.149999999999999" customHeight="1">
      <c r="A37" s="3"/>
      <c r="B37" s="3"/>
      <c r="C37" s="3"/>
      <c r="D37" s="3"/>
      <c r="E37" s="3"/>
      <c r="F37" s="3"/>
      <c r="G37" s="127"/>
      <c r="H37" s="3"/>
      <c r="J37" s="3"/>
    </row>
    <row r="38" spans="1:10" ht="18.75" customHeight="1">
      <c r="A38" s="3"/>
      <c r="B38" s="3"/>
      <c r="C38" s="3"/>
      <c r="D38" s="3"/>
      <c r="E38" s="3"/>
      <c r="F38" s="3"/>
      <c r="G38" s="127"/>
      <c r="H38" s="3"/>
      <c r="I38" s="3"/>
      <c r="J38" s="3"/>
    </row>
    <row r="39" spans="1:10" ht="18.75" customHeight="1">
      <c r="A39" s="187"/>
      <c r="B39" s="187"/>
      <c r="C39" s="187"/>
      <c r="D39" s="187"/>
      <c r="E39" s="187"/>
      <c r="F39" s="187"/>
      <c r="G39" s="187"/>
      <c r="H39" s="187"/>
      <c r="I39" s="187"/>
    </row>
    <row r="40" spans="1:10" ht="18.75" customHeight="1">
      <c r="A40" s="194" t="s">
        <v>122</v>
      </c>
      <c r="B40" s="194"/>
      <c r="C40" s="194"/>
      <c r="D40" s="194" t="s">
        <v>123</v>
      </c>
      <c r="E40" s="194"/>
      <c r="F40" s="193"/>
      <c r="G40" s="193"/>
      <c r="H40" s="193"/>
      <c r="I40" s="193"/>
    </row>
    <row r="41" spans="1:10" ht="18.75" customHeight="1">
      <c r="A41" s="193"/>
      <c r="B41" s="193"/>
      <c r="C41" s="193"/>
      <c r="D41" s="193"/>
      <c r="E41" s="193"/>
      <c r="F41" s="193"/>
      <c r="G41" s="193"/>
      <c r="H41" s="193"/>
      <c r="I41" s="193"/>
    </row>
    <row r="42" spans="1:10">
      <c r="A42" s="193"/>
      <c r="B42" s="193"/>
      <c r="C42" s="193"/>
      <c r="D42" s="19"/>
      <c r="E42" s="19"/>
      <c r="F42" s="193"/>
      <c r="G42" s="193"/>
      <c r="H42" s="193"/>
      <c r="I42" s="193"/>
    </row>
    <row r="43" spans="1:10">
      <c r="A43" s="1"/>
      <c r="B43" s="1"/>
      <c r="C43" s="1"/>
      <c r="D43" s="1"/>
      <c r="E43" s="1"/>
      <c r="F43" s="1"/>
      <c r="G43" s="128"/>
      <c r="H43" s="1"/>
      <c r="I43" s="1"/>
      <c r="J43" s="1"/>
    </row>
  </sheetData>
  <mergeCells count="41">
    <mergeCell ref="C14:E14"/>
    <mergeCell ref="B15:E15"/>
    <mergeCell ref="C28:E28"/>
    <mergeCell ref="C29:E29"/>
    <mergeCell ref="B32:D32"/>
    <mergeCell ref="C19:E19"/>
    <mergeCell ref="C26:E26"/>
    <mergeCell ref="B27:E27"/>
    <mergeCell ref="A1:I1"/>
    <mergeCell ref="A2:I2"/>
    <mergeCell ref="A3:I3"/>
    <mergeCell ref="C4:E4"/>
    <mergeCell ref="A6:E6"/>
    <mergeCell ref="B7:E7"/>
    <mergeCell ref="C13:E13"/>
    <mergeCell ref="B23:E23"/>
    <mergeCell ref="C24:E24"/>
    <mergeCell ref="C25:E25"/>
    <mergeCell ref="C17:E17"/>
    <mergeCell ref="C18:E18"/>
    <mergeCell ref="A20:E20"/>
    <mergeCell ref="A21:C21"/>
    <mergeCell ref="A22:B22"/>
    <mergeCell ref="C22:E22"/>
    <mergeCell ref="C8:E8"/>
    <mergeCell ref="C9:E9"/>
    <mergeCell ref="C10:E10"/>
    <mergeCell ref="C11:E11"/>
    <mergeCell ref="C12:E12"/>
    <mergeCell ref="A36:J36"/>
    <mergeCell ref="A39:C39"/>
    <mergeCell ref="D39:E39"/>
    <mergeCell ref="F39:I39"/>
    <mergeCell ref="A40:C40"/>
    <mergeCell ref="D40:E40"/>
    <mergeCell ref="F40:I40"/>
    <mergeCell ref="A41:C41"/>
    <mergeCell ref="D41:E41"/>
    <mergeCell ref="F41:I41"/>
    <mergeCell ref="A42:C42"/>
    <mergeCell ref="F42:I42"/>
  </mergeCells>
  <printOptions horizontalCentered="1"/>
  <pageMargins left="0.59055118110236227" right="0.19685039370078741" top="0.82687500000000003" bottom="0.31496062992125984" header="0.31496062992125984" footer="0.31496062992125984"/>
  <pageSetup paperSize="9" scale="98" orientation="portrait" horizontalDpi="300" verticalDpi="300" r:id="rId1"/>
  <headerFooter>
    <oddHeader>&amp;C&amp;"TH SarabunPSK,ธรรมดา"&amp;16-2-</oddHeader>
  </headerFooter>
  <colBreaks count="1" manualBreakCount="1">
    <brk id="9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view="pageLayout" topLeftCell="A13" zoomScaleNormal="100" zoomScaleSheetLayoutView="100" workbookViewId="0">
      <selection activeCell="C36" sqref="C36"/>
    </sheetView>
  </sheetViews>
  <sheetFormatPr defaultColWidth="9" defaultRowHeight="24"/>
  <cols>
    <col min="1" max="1" width="5.28515625" style="2" customWidth="1"/>
    <col min="2" max="2" width="2.5703125" style="2" customWidth="1"/>
    <col min="3" max="3" width="16.42578125" style="2" customWidth="1"/>
    <col min="4" max="4" width="6.42578125" style="2" customWidth="1"/>
    <col min="5" max="5" width="17.42578125" style="2" customWidth="1"/>
    <col min="6" max="6" width="8.5703125" style="2" customWidth="1"/>
    <col min="7" max="7" width="15.7109375" style="18" bestFit="1" customWidth="1"/>
    <col min="8" max="8" width="2.5703125" style="2" customWidth="1"/>
    <col min="9" max="9" width="14.85546875" style="2" customWidth="1"/>
    <col min="10" max="10" width="2.7109375" style="2" customWidth="1"/>
    <col min="11" max="11" width="2.42578125" style="2" customWidth="1"/>
    <col min="12" max="16384" width="9" style="2"/>
  </cols>
  <sheetData>
    <row r="1" spans="1:10">
      <c r="A1" s="187" t="s">
        <v>139</v>
      </c>
      <c r="B1" s="187"/>
      <c r="C1" s="187"/>
      <c r="D1" s="187"/>
      <c r="E1" s="187"/>
      <c r="F1" s="187"/>
      <c r="G1" s="187"/>
      <c r="H1" s="187"/>
      <c r="I1" s="187"/>
      <c r="J1" s="23"/>
    </row>
    <row r="2" spans="1:10">
      <c r="A2" s="187" t="s">
        <v>24</v>
      </c>
      <c r="B2" s="187"/>
      <c r="C2" s="187"/>
      <c r="D2" s="187"/>
      <c r="E2" s="187"/>
      <c r="F2" s="187"/>
      <c r="G2" s="187"/>
      <c r="H2" s="187"/>
      <c r="I2" s="187"/>
      <c r="J2" s="23"/>
    </row>
    <row r="3" spans="1:10">
      <c r="A3" s="187" t="s">
        <v>284</v>
      </c>
      <c r="B3" s="187"/>
      <c r="C3" s="187"/>
      <c r="D3" s="187"/>
      <c r="E3" s="187"/>
      <c r="F3" s="187"/>
      <c r="G3" s="187"/>
      <c r="H3" s="187"/>
      <c r="I3" s="187"/>
      <c r="J3" s="23"/>
    </row>
    <row r="4" spans="1:10" ht="23.25" customHeight="1">
      <c r="A4" s="191"/>
      <c r="B4" s="190"/>
      <c r="C4" s="191"/>
      <c r="D4" s="190"/>
      <c r="E4" s="190"/>
      <c r="I4" s="102" t="s">
        <v>25</v>
      </c>
      <c r="J4" s="6"/>
    </row>
    <row r="5" spans="1:10" ht="23.25" customHeight="1">
      <c r="A5" s="3"/>
      <c r="C5" s="3"/>
      <c r="F5" s="11" t="s">
        <v>0</v>
      </c>
      <c r="G5" s="184">
        <v>2566</v>
      </c>
      <c r="H5" s="102"/>
      <c r="I5" s="102">
        <v>2565</v>
      </c>
      <c r="J5" s="6"/>
    </row>
    <row r="6" spans="1:10" ht="21" customHeight="1">
      <c r="A6" s="189" t="s">
        <v>13</v>
      </c>
      <c r="B6" s="190"/>
      <c r="C6" s="190"/>
      <c r="D6" s="190"/>
      <c r="E6" s="190"/>
      <c r="F6" s="13"/>
      <c r="G6" s="133"/>
      <c r="H6" s="13"/>
      <c r="I6" s="5"/>
      <c r="J6" s="3"/>
    </row>
    <row r="7" spans="1:10" ht="21" customHeight="1">
      <c r="A7" s="191"/>
      <c r="B7" s="190"/>
      <c r="C7" s="191" t="s">
        <v>176</v>
      </c>
      <c r="D7" s="190"/>
      <c r="E7" s="190"/>
      <c r="F7" s="8">
        <v>19</v>
      </c>
      <c r="G7" s="45">
        <v>22721238.829999998</v>
      </c>
      <c r="H7" s="8"/>
      <c r="I7" s="9">
        <v>22315220.620000001</v>
      </c>
      <c r="J7" s="10"/>
    </row>
    <row r="8" spans="1:10" ht="21" customHeight="1">
      <c r="A8" s="191"/>
      <c r="B8" s="190"/>
      <c r="C8" s="191" t="s">
        <v>177</v>
      </c>
      <c r="D8" s="190"/>
      <c r="E8" s="190"/>
      <c r="F8" s="8">
        <v>20</v>
      </c>
      <c r="G8" s="45">
        <v>15000</v>
      </c>
      <c r="H8" s="8"/>
      <c r="I8" s="9">
        <v>4000</v>
      </c>
      <c r="J8" s="10"/>
    </row>
    <row r="9" spans="1:10" ht="21" customHeight="1">
      <c r="A9" s="191"/>
      <c r="B9" s="190"/>
      <c r="C9" s="191" t="s">
        <v>178</v>
      </c>
      <c r="D9" s="190"/>
      <c r="E9" s="190"/>
      <c r="F9" s="8">
        <v>21</v>
      </c>
      <c r="G9" s="45">
        <v>34573023</v>
      </c>
      <c r="H9" s="8"/>
      <c r="I9" s="9">
        <v>27846111</v>
      </c>
      <c r="J9" s="10"/>
    </row>
    <row r="10" spans="1:10" s="27" customFormat="1" ht="21" customHeight="1">
      <c r="A10" s="191"/>
      <c r="B10" s="195"/>
      <c r="C10" s="196" t="s">
        <v>179</v>
      </c>
      <c r="D10" s="197"/>
      <c r="E10" s="197"/>
      <c r="F10" s="8">
        <v>22</v>
      </c>
      <c r="G10" s="45">
        <v>1314118.72</v>
      </c>
      <c r="H10" s="8"/>
      <c r="I10" s="9">
        <v>1370114.55</v>
      </c>
      <c r="J10" s="10"/>
    </row>
    <row r="11" spans="1:10" s="27" customFormat="1" ht="21" customHeight="1">
      <c r="A11" s="3"/>
      <c r="C11" s="192" t="s">
        <v>180</v>
      </c>
      <c r="D11" s="192"/>
      <c r="E11" s="192"/>
      <c r="F11" s="8">
        <v>23</v>
      </c>
      <c r="G11" s="45">
        <v>634.69000000000005</v>
      </c>
      <c r="H11" s="8"/>
      <c r="I11" s="9">
        <v>271.77</v>
      </c>
      <c r="J11" s="10"/>
    </row>
    <row r="12" spans="1:10" s="27" customFormat="1" ht="21" customHeight="1">
      <c r="A12" s="3"/>
      <c r="C12" s="192" t="s">
        <v>268</v>
      </c>
      <c r="D12" s="192"/>
      <c r="E12" s="192"/>
      <c r="F12" s="8">
        <v>24</v>
      </c>
      <c r="G12" s="45">
        <v>2223.56</v>
      </c>
      <c r="H12" s="8"/>
      <c r="I12" s="9">
        <v>1356.8</v>
      </c>
      <c r="J12" s="10"/>
    </row>
    <row r="13" spans="1:10" s="27" customFormat="1" ht="21" customHeight="1">
      <c r="A13" s="3"/>
      <c r="C13" s="3" t="s">
        <v>63</v>
      </c>
      <c r="F13" s="8">
        <v>25</v>
      </c>
      <c r="G13" s="45">
        <v>337952.25</v>
      </c>
      <c r="H13" s="8"/>
      <c r="I13" s="9">
        <v>241283.02</v>
      </c>
      <c r="J13" s="10"/>
    </row>
    <row r="14" spans="1:10" ht="24.75" thickBot="1">
      <c r="A14" s="189" t="s">
        <v>14</v>
      </c>
      <c r="B14" s="190"/>
      <c r="C14" s="190"/>
      <c r="D14" s="190"/>
      <c r="E14" s="190"/>
      <c r="F14" s="13"/>
      <c r="G14" s="131">
        <f>SUM(G7:G13)</f>
        <v>58964191.049999997</v>
      </c>
      <c r="H14" s="13"/>
      <c r="I14" s="80">
        <f>SUM(I7:I13)</f>
        <v>51778357.760000005</v>
      </c>
      <c r="J14" s="12"/>
    </row>
    <row r="15" spans="1:10" ht="24.75" thickTop="1">
      <c r="A15" s="189" t="s">
        <v>15</v>
      </c>
      <c r="B15" s="190"/>
      <c r="C15" s="190"/>
      <c r="D15" s="190"/>
      <c r="E15" s="190"/>
      <c r="F15" s="13"/>
      <c r="G15" s="133"/>
      <c r="H15" s="13"/>
      <c r="I15" s="7"/>
      <c r="J15" s="3"/>
    </row>
    <row r="16" spans="1:10">
      <c r="A16" s="191"/>
      <c r="B16" s="190"/>
      <c r="C16" s="191" t="s">
        <v>16</v>
      </c>
      <c r="D16" s="190"/>
      <c r="E16" s="190"/>
      <c r="F16" s="8">
        <v>26</v>
      </c>
      <c r="G16" s="45">
        <v>19750558</v>
      </c>
      <c r="H16" s="8"/>
      <c r="I16" s="9">
        <v>18945050.989999998</v>
      </c>
      <c r="J16" s="10"/>
    </row>
    <row r="17" spans="1:10">
      <c r="A17" s="3"/>
      <c r="C17" s="3" t="s">
        <v>156</v>
      </c>
      <c r="F17" s="8">
        <v>27</v>
      </c>
      <c r="G17" s="45">
        <v>254700</v>
      </c>
      <c r="H17" s="8"/>
      <c r="I17" s="9">
        <v>367350</v>
      </c>
      <c r="J17" s="10"/>
    </row>
    <row r="18" spans="1:10">
      <c r="A18" s="191"/>
      <c r="B18" s="190"/>
      <c r="C18" s="191" t="s">
        <v>17</v>
      </c>
      <c r="D18" s="190"/>
      <c r="E18" s="190"/>
      <c r="F18" s="8">
        <v>28</v>
      </c>
      <c r="G18" s="45">
        <v>383620</v>
      </c>
      <c r="H18" s="8"/>
      <c r="I18" s="9">
        <v>283840</v>
      </c>
      <c r="J18" s="10"/>
    </row>
    <row r="19" spans="1:10">
      <c r="A19" s="191"/>
      <c r="B19" s="190"/>
      <c r="C19" s="191" t="s">
        <v>18</v>
      </c>
      <c r="D19" s="190"/>
      <c r="E19" s="190"/>
      <c r="F19" s="8">
        <v>29</v>
      </c>
      <c r="G19" s="45">
        <v>4251067.82</v>
      </c>
      <c r="H19" s="8"/>
      <c r="I19" s="9">
        <v>3452749.57</v>
      </c>
      <c r="J19" s="10"/>
    </row>
    <row r="20" spans="1:10">
      <c r="A20" s="191"/>
      <c r="B20" s="190"/>
      <c r="C20" s="191" t="s">
        <v>19</v>
      </c>
      <c r="D20" s="190"/>
      <c r="E20" s="190"/>
      <c r="F20" s="8">
        <v>30</v>
      </c>
      <c r="G20" s="45">
        <v>1790134.18</v>
      </c>
      <c r="H20" s="8"/>
      <c r="I20" s="9">
        <v>1328511.0900000001</v>
      </c>
      <c r="J20" s="10"/>
    </row>
    <row r="21" spans="1:10">
      <c r="A21" s="191"/>
      <c r="B21" s="190"/>
      <c r="C21" s="191" t="s">
        <v>20</v>
      </c>
      <c r="D21" s="190"/>
      <c r="E21" s="190"/>
      <c r="F21" s="8">
        <v>31</v>
      </c>
      <c r="G21" s="45">
        <v>431602.05</v>
      </c>
      <c r="H21" s="8"/>
      <c r="I21" s="9">
        <v>357900.62</v>
      </c>
      <c r="J21" s="10"/>
    </row>
    <row r="22" spans="1:10">
      <c r="A22" s="191"/>
      <c r="B22" s="190"/>
      <c r="C22" s="191" t="s">
        <v>21</v>
      </c>
      <c r="D22" s="190"/>
      <c r="E22" s="190"/>
      <c r="F22" s="8">
        <v>32</v>
      </c>
      <c r="G22" s="45">
        <v>7448307.96</v>
      </c>
      <c r="H22" s="8"/>
      <c r="I22" s="9">
        <v>6557037.9500000002</v>
      </c>
      <c r="J22" s="10"/>
    </row>
    <row r="23" spans="1:10">
      <c r="A23" s="191"/>
      <c r="B23" s="190"/>
      <c r="C23" s="191" t="s">
        <v>182</v>
      </c>
      <c r="D23" s="190"/>
      <c r="E23" s="190"/>
      <c r="F23" s="8">
        <v>33</v>
      </c>
      <c r="G23" s="45">
        <v>932721.42</v>
      </c>
      <c r="H23" s="8"/>
      <c r="I23" s="9">
        <v>789846.98</v>
      </c>
      <c r="J23" s="10"/>
    </row>
    <row r="24" spans="1:10">
      <c r="A24" s="191"/>
      <c r="B24" s="190"/>
      <c r="C24" s="191" t="s">
        <v>181</v>
      </c>
      <c r="D24" s="190"/>
      <c r="E24" s="190"/>
      <c r="F24" s="8">
        <v>34</v>
      </c>
      <c r="G24" s="45">
        <v>17382833</v>
      </c>
      <c r="H24" s="8"/>
      <c r="I24" s="9">
        <v>18035280.219999999</v>
      </c>
      <c r="J24" s="10"/>
    </row>
    <row r="25" spans="1:10">
      <c r="A25" s="3"/>
      <c r="C25" s="3" t="s">
        <v>22</v>
      </c>
      <c r="F25" s="8">
        <v>35</v>
      </c>
      <c r="G25" s="45">
        <v>214755.89</v>
      </c>
      <c r="H25" s="8"/>
      <c r="I25" s="9">
        <v>256732.13</v>
      </c>
      <c r="J25" s="10"/>
    </row>
    <row r="26" spans="1:10">
      <c r="A26" s="189" t="s">
        <v>23</v>
      </c>
      <c r="B26" s="190"/>
      <c r="C26" s="190"/>
      <c r="D26" s="190"/>
      <c r="E26" s="190"/>
      <c r="F26" s="13"/>
      <c r="G26" s="132">
        <f>SUM(G16:G25)</f>
        <v>52840300.32</v>
      </c>
      <c r="H26" s="13"/>
      <c r="I26" s="15">
        <f>SUM(I16:I25)</f>
        <v>50374299.550000004</v>
      </c>
      <c r="J26" s="12"/>
    </row>
    <row r="27" spans="1:10" ht="24.75" thickBot="1">
      <c r="A27" s="189" t="s">
        <v>286</v>
      </c>
      <c r="B27" s="190"/>
      <c r="C27" s="190"/>
      <c r="D27" s="190"/>
      <c r="E27" s="190"/>
      <c r="F27" s="13"/>
      <c r="G27" s="131">
        <f>G14-G26</f>
        <v>6123890.7299999967</v>
      </c>
      <c r="H27" s="13"/>
      <c r="I27" s="15">
        <f>I14-I26</f>
        <v>1404058.2100000009</v>
      </c>
      <c r="J27" s="12"/>
    </row>
    <row r="28" spans="1:10" ht="20.25" customHeight="1" thickTop="1">
      <c r="A28" s="189"/>
      <c r="B28" s="190"/>
      <c r="C28" s="189"/>
      <c r="D28" s="190"/>
      <c r="E28" s="190"/>
      <c r="F28" s="13"/>
      <c r="G28" s="133"/>
      <c r="H28" s="13"/>
      <c r="I28" s="24"/>
      <c r="J28" s="6"/>
    </row>
    <row r="29" spans="1:10" ht="20.25" customHeight="1">
      <c r="A29" s="192" t="s">
        <v>57</v>
      </c>
      <c r="B29" s="192"/>
      <c r="C29" s="192"/>
      <c r="D29" s="192"/>
      <c r="E29" s="192"/>
      <c r="F29" s="192"/>
      <c r="G29" s="134"/>
      <c r="H29" s="29"/>
      <c r="I29" s="3"/>
      <c r="J29" s="3"/>
    </row>
    <row r="33" spans="1:9" ht="19.5" customHeight="1">
      <c r="A33" s="187"/>
      <c r="B33" s="187"/>
      <c r="C33" s="187"/>
      <c r="D33" s="187"/>
      <c r="E33" s="187"/>
      <c r="F33" s="187"/>
      <c r="G33" s="187"/>
      <c r="H33" s="187"/>
      <c r="I33" s="187"/>
    </row>
    <row r="34" spans="1:9" ht="19.5" customHeight="1">
      <c r="A34" s="194"/>
      <c r="B34" s="194"/>
      <c r="C34" s="194"/>
      <c r="D34" s="194"/>
      <c r="E34" s="194"/>
      <c r="F34" s="193"/>
      <c r="G34" s="193"/>
      <c r="H34" s="193"/>
      <c r="I34" s="193"/>
    </row>
    <row r="35" spans="1:9" ht="19.5" customHeight="1">
      <c r="A35" s="193"/>
      <c r="B35" s="193"/>
      <c r="C35" s="193"/>
      <c r="D35" s="193"/>
      <c r="E35" s="193"/>
      <c r="F35" s="193"/>
      <c r="G35" s="193"/>
      <c r="H35" s="193"/>
      <c r="I35" s="193"/>
    </row>
  </sheetData>
  <mergeCells count="48">
    <mergeCell ref="A29:F29"/>
    <mergeCell ref="A34:C34"/>
    <mergeCell ref="D34:E34"/>
    <mergeCell ref="F34:I34"/>
    <mergeCell ref="A35:C35"/>
    <mergeCell ref="D35:E35"/>
    <mergeCell ref="F35:I35"/>
    <mergeCell ref="A22:B22"/>
    <mergeCell ref="C22:E22"/>
    <mergeCell ref="A23:B23"/>
    <mergeCell ref="C23:E23"/>
    <mergeCell ref="A20:B20"/>
    <mergeCell ref="C20:E20"/>
    <mergeCell ref="A21:B21"/>
    <mergeCell ref="C21:E21"/>
    <mergeCell ref="A28:B28"/>
    <mergeCell ref="C28:E28"/>
    <mergeCell ref="A27:E27"/>
    <mergeCell ref="A24:B24"/>
    <mergeCell ref="C24:E24"/>
    <mergeCell ref="A26:E26"/>
    <mergeCell ref="A19:B19"/>
    <mergeCell ref="C19:E19"/>
    <mergeCell ref="C7:E7"/>
    <mergeCell ref="A8:B8"/>
    <mergeCell ref="C8:E8"/>
    <mergeCell ref="A16:B16"/>
    <mergeCell ref="C16:E16"/>
    <mergeCell ref="A14:E14"/>
    <mergeCell ref="A15:E15"/>
    <mergeCell ref="C11:E11"/>
    <mergeCell ref="C12:E12"/>
    <mergeCell ref="A3:I3"/>
    <mergeCell ref="A2:I2"/>
    <mergeCell ref="A1:I1"/>
    <mergeCell ref="A33:C33"/>
    <mergeCell ref="D33:E33"/>
    <mergeCell ref="F33:I33"/>
    <mergeCell ref="A4:B4"/>
    <mergeCell ref="C4:E4"/>
    <mergeCell ref="A6:E6"/>
    <mergeCell ref="A9:B9"/>
    <mergeCell ref="C9:E9"/>
    <mergeCell ref="A10:B10"/>
    <mergeCell ref="C10:E10"/>
    <mergeCell ref="A7:B7"/>
    <mergeCell ref="A18:B18"/>
    <mergeCell ref="C18:E18"/>
  </mergeCells>
  <printOptions horizontalCentered="1"/>
  <pageMargins left="0.59055118110236227" right="0.19685039370078741" top="0.83708333333333329" bottom="0.31496062992125984" header="0.31496062992125984" footer="0.31496062992125984"/>
  <pageSetup paperSize="9" scale="98" orientation="portrait" horizontalDpi="300" verticalDpi="300" r:id="rId1"/>
  <headerFooter>
    <oddHeader>&amp;C&amp;"TH SarabunPSK,ธรรมดา"&amp;16-3-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view="pageBreakPreview" topLeftCell="A7" zoomScaleNormal="100" zoomScaleSheetLayoutView="100" workbookViewId="0">
      <selection activeCell="A33" sqref="A32:A33"/>
    </sheetView>
  </sheetViews>
  <sheetFormatPr defaultColWidth="9" defaultRowHeight="21.75"/>
  <cols>
    <col min="1" max="1" width="44.5703125" style="19" customWidth="1"/>
    <col min="2" max="2" width="11.42578125" style="19" customWidth="1"/>
    <col min="3" max="5" width="14.140625" style="19" customWidth="1"/>
    <col min="6" max="6" width="16.5703125" style="19" hidden="1" customWidth="1"/>
    <col min="7" max="7" width="13.140625" style="19" hidden="1" customWidth="1"/>
    <col min="8" max="8" width="15.42578125" style="19" customWidth="1"/>
    <col min="9" max="9" width="18.140625" style="19" hidden="1" customWidth="1"/>
    <col min="10" max="10" width="14.140625" style="19" customWidth="1"/>
    <col min="11" max="11" width="12.5703125" style="19" bestFit="1" customWidth="1"/>
    <col min="12" max="12" width="10.85546875" style="19" bestFit="1" customWidth="1"/>
    <col min="13" max="13" width="9.5703125" style="19" bestFit="1" customWidth="1"/>
    <col min="14" max="16384" width="9" style="19"/>
  </cols>
  <sheetData>
    <row r="1" spans="1:13" ht="5.25" customHeight="1"/>
    <row r="2" spans="1:13">
      <c r="A2" s="198" t="s">
        <v>139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13">
      <c r="A3" s="198" t="s">
        <v>287</v>
      </c>
      <c r="B3" s="198"/>
      <c r="C3" s="198"/>
      <c r="D3" s="198"/>
      <c r="E3" s="198"/>
      <c r="F3" s="198"/>
      <c r="G3" s="198"/>
      <c r="H3" s="198"/>
      <c r="I3" s="198"/>
      <c r="J3" s="198"/>
    </row>
    <row r="4" spans="1:13">
      <c r="A4" s="198" t="s">
        <v>284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3" ht="18.75" customHeight="1">
      <c r="A5" s="135"/>
      <c r="B5" s="135"/>
      <c r="D5" s="141"/>
      <c r="E5" s="141"/>
      <c r="F5" s="141"/>
      <c r="G5" s="141"/>
      <c r="H5" s="141"/>
      <c r="I5" s="136" t="s">
        <v>288</v>
      </c>
      <c r="J5" s="102" t="s">
        <v>25</v>
      </c>
    </row>
    <row r="6" spans="1:13" ht="21.75" customHeight="1">
      <c r="B6" s="136" t="s">
        <v>0</v>
      </c>
      <c r="C6" s="199" t="s">
        <v>235</v>
      </c>
      <c r="D6" s="199"/>
      <c r="E6" s="199"/>
      <c r="F6" s="141"/>
      <c r="G6" s="141"/>
      <c r="H6" s="141"/>
      <c r="I6" s="136" t="s">
        <v>289</v>
      </c>
    </row>
    <row r="7" spans="1:13" ht="40.5" customHeight="1">
      <c r="B7" s="136"/>
      <c r="C7" s="146" t="s">
        <v>26</v>
      </c>
      <c r="D7" s="147" t="s">
        <v>307</v>
      </c>
      <c r="E7" s="146" t="s">
        <v>27</v>
      </c>
      <c r="F7" s="145" t="s">
        <v>204</v>
      </c>
      <c r="G7" s="145" t="s">
        <v>205</v>
      </c>
      <c r="H7" s="148" t="s">
        <v>308</v>
      </c>
      <c r="I7" s="145"/>
      <c r="J7" s="147" t="s">
        <v>294</v>
      </c>
    </row>
    <row r="8" spans="1:13">
      <c r="A8" s="138" t="s">
        <v>237</v>
      </c>
      <c r="B8" s="138"/>
      <c r="C8" s="139">
        <v>65167554.689999998</v>
      </c>
      <c r="D8" s="139">
        <v>12768211.58</v>
      </c>
      <c r="E8" s="139">
        <v>2246777.2000000002</v>
      </c>
      <c r="F8" s="139"/>
      <c r="G8" s="139"/>
      <c r="H8" s="139">
        <f>SUM(C8:G8)</f>
        <v>80182543.469999999</v>
      </c>
      <c r="J8" s="139">
        <f>SUM(C8:G8)</f>
        <v>80182543.469999999</v>
      </c>
    </row>
    <row r="9" spans="1:13">
      <c r="A9" s="19" t="s">
        <v>185</v>
      </c>
      <c r="B9" s="138"/>
      <c r="C9" s="139">
        <v>0</v>
      </c>
      <c r="D9" s="139">
        <v>0</v>
      </c>
      <c r="E9" s="139">
        <v>0</v>
      </c>
      <c r="F9" s="139"/>
      <c r="G9" s="139"/>
      <c r="H9" s="139">
        <f>SUM(C9:G9)</f>
        <v>0</v>
      </c>
      <c r="J9" s="139"/>
    </row>
    <row r="10" spans="1:13">
      <c r="A10" s="19" t="s">
        <v>186</v>
      </c>
      <c r="C10" s="140">
        <v>0</v>
      </c>
      <c r="D10" s="140">
        <v>0</v>
      </c>
      <c r="E10" s="140">
        <v>0</v>
      </c>
      <c r="F10" s="140"/>
      <c r="G10" s="140"/>
      <c r="H10" s="140">
        <f>SUM(C10:G10)</f>
        <v>0</v>
      </c>
      <c r="I10" s="140"/>
      <c r="J10" s="140">
        <f>SUM(C10:G10)</f>
        <v>0</v>
      </c>
    </row>
    <row r="11" spans="1:13">
      <c r="A11" s="141" t="s">
        <v>238</v>
      </c>
      <c r="B11" s="141"/>
      <c r="C11" s="142">
        <f>SUM(C8:C10)</f>
        <v>65167554.689999998</v>
      </c>
      <c r="D11" s="142">
        <f t="shared" ref="D11:J11" si="0">SUM(D8:D10)</f>
        <v>12768211.58</v>
      </c>
      <c r="E11" s="142">
        <f t="shared" si="0"/>
        <v>2246777.2000000002</v>
      </c>
      <c r="F11" s="142">
        <f t="shared" si="0"/>
        <v>0</v>
      </c>
      <c r="G11" s="142">
        <f t="shared" si="0"/>
        <v>0</v>
      </c>
      <c r="H11" s="142">
        <f>SUM(C11:G11)</f>
        <v>80182543.469999999</v>
      </c>
      <c r="I11" s="142">
        <f>SUM(I8:I10)</f>
        <v>0</v>
      </c>
      <c r="J11" s="142">
        <f t="shared" si="0"/>
        <v>80182543.469999999</v>
      </c>
    </row>
    <row r="12" spans="1:13">
      <c r="A12" s="141" t="s">
        <v>183</v>
      </c>
      <c r="B12" s="141"/>
      <c r="C12" s="140"/>
      <c r="D12" s="140"/>
      <c r="E12" s="140"/>
      <c r="F12" s="140"/>
      <c r="G12" s="140"/>
      <c r="H12" s="140"/>
      <c r="I12" s="140"/>
      <c r="J12" s="140"/>
    </row>
    <row r="13" spans="1:13">
      <c r="A13" s="19" t="s">
        <v>184</v>
      </c>
      <c r="C13" s="140">
        <v>36434.67</v>
      </c>
      <c r="D13" s="140">
        <v>58.22</v>
      </c>
      <c r="E13" s="140">
        <v>0</v>
      </c>
      <c r="F13" s="140"/>
      <c r="G13" s="140"/>
      <c r="H13" s="140">
        <f>SUM(C13:G13)</f>
        <v>36492.89</v>
      </c>
      <c r="I13" s="140"/>
      <c r="J13" s="140">
        <f>SUM(C13:G13)</f>
        <v>36492.89</v>
      </c>
      <c r="K13" s="117"/>
      <c r="L13" s="113"/>
    </row>
    <row r="14" spans="1:13">
      <c r="A14" s="19" t="s">
        <v>30</v>
      </c>
      <c r="C14" s="143">
        <v>1186749.53</v>
      </c>
      <c r="D14" s="143">
        <v>209426.39</v>
      </c>
      <c r="E14" s="143">
        <v>7882.29</v>
      </c>
      <c r="F14" s="143"/>
      <c r="G14" s="143"/>
      <c r="H14" s="143">
        <f>SUM(C14:G14)</f>
        <v>1404058.21</v>
      </c>
      <c r="I14" s="143"/>
      <c r="J14" s="143">
        <f>SUM(C14:G14)</f>
        <v>1404058.21</v>
      </c>
      <c r="M14" s="113"/>
    </row>
    <row r="15" spans="1:13" ht="22.5" thickBot="1">
      <c r="A15" s="126" t="s">
        <v>239</v>
      </c>
      <c r="B15" s="126"/>
      <c r="C15" s="144">
        <f>+C11+C13+C14</f>
        <v>66390738.890000001</v>
      </c>
      <c r="D15" s="144">
        <f t="shared" ref="D15:J15" si="1">+D11+D13+D14</f>
        <v>12977696.190000001</v>
      </c>
      <c r="E15" s="144">
        <f t="shared" si="1"/>
        <v>2254659.4900000002</v>
      </c>
      <c r="F15" s="144">
        <f t="shared" si="1"/>
        <v>0</v>
      </c>
      <c r="G15" s="144">
        <f t="shared" si="1"/>
        <v>0</v>
      </c>
      <c r="H15" s="144">
        <f>SUM(C15:G15)</f>
        <v>81623094.569999993</v>
      </c>
      <c r="I15" s="144">
        <f>+I11+I13+I14</f>
        <v>0</v>
      </c>
      <c r="J15" s="144">
        <f t="shared" si="1"/>
        <v>81623094.569999993</v>
      </c>
      <c r="K15" s="117"/>
    </row>
    <row r="16" spans="1:13" ht="12.75" customHeight="1" thickTop="1">
      <c r="C16" s="136"/>
      <c r="D16" s="136"/>
      <c r="E16" s="136"/>
      <c r="F16" s="136"/>
      <c r="G16" s="136"/>
      <c r="H16" s="136"/>
      <c r="I16" s="136"/>
      <c r="J16" s="137"/>
      <c r="K16" s="113"/>
    </row>
    <row r="17" spans="1:10">
      <c r="A17" s="138" t="s">
        <v>290</v>
      </c>
      <c r="B17" s="138"/>
      <c r="C17" s="139">
        <f>+'[1]งบทั่วไป(แม่)'!B2+[1]รวมลูก!B6</f>
        <v>66390738.890000001</v>
      </c>
      <c r="D17" s="139">
        <f>+'[1]งบทั่วไป(แม่)'!C2+[1]รวมลูก!C6</f>
        <v>12977696.189999999</v>
      </c>
      <c r="E17" s="139">
        <f>+[1]รวมลูก!D6</f>
        <v>2254659.4900000002</v>
      </c>
      <c r="F17" s="139">
        <f>+[1]รวมลูก!E6</f>
        <v>0</v>
      </c>
      <c r="G17" s="139">
        <f>+[1]รวมลูก!F6</f>
        <v>0</v>
      </c>
      <c r="H17" s="139">
        <f>SUM(C17:G17)</f>
        <v>81623094.569999993</v>
      </c>
      <c r="I17" s="140">
        <f>'[1]งบทั่วไป(แม่)'!D2+[1]รวมลูก!G6</f>
        <v>0</v>
      </c>
      <c r="J17" s="139">
        <f>SUM(C17:G17)</f>
        <v>81623094.569999993</v>
      </c>
    </row>
    <row r="18" spans="1:10">
      <c r="A18" s="19" t="s">
        <v>185</v>
      </c>
      <c r="C18" s="140">
        <f>+'[1]งบทั่วไป(แม่)'!B3+[1]รวมลูก!B7</f>
        <v>0</v>
      </c>
      <c r="D18" s="140">
        <f>+'[1]งบทั่วไป(แม่)'!C3+[1]รวมลูก!C7</f>
        <v>0</v>
      </c>
      <c r="E18" s="140">
        <f>+[1]รวมลูก!D7</f>
        <v>0</v>
      </c>
      <c r="F18" s="140">
        <f>+[1]รวมลูก!E7</f>
        <v>0</v>
      </c>
      <c r="G18" s="140">
        <f>+[1]รวมลูก!F7</f>
        <v>0</v>
      </c>
      <c r="H18" s="140">
        <f>SUM(C18:G18)</f>
        <v>0</v>
      </c>
      <c r="I18" s="140">
        <f>'[1]งบทั่วไป(แม่)'!D3+[1]รวมลูก!G7</f>
        <v>0</v>
      </c>
      <c r="J18" s="140">
        <f>SUM(C18:G18)</f>
        <v>0</v>
      </c>
    </row>
    <row r="19" spans="1:10">
      <c r="A19" s="19" t="s">
        <v>186</v>
      </c>
      <c r="C19" s="143">
        <f>+'[1]งบทั่วไป(แม่)'!B4+[1]รวมลูก!B8</f>
        <v>0</v>
      </c>
      <c r="D19" s="143">
        <f>+'[1]งบทั่วไป(แม่)'!C4+[1]รวมลูก!C8</f>
        <v>0</v>
      </c>
      <c r="E19" s="143">
        <f>+[1]รวมลูก!D8</f>
        <v>0</v>
      </c>
      <c r="F19" s="143">
        <f>+[1]รวมลูก!E8</f>
        <v>0</v>
      </c>
      <c r="G19" s="143">
        <f>+[1]รวมลูก!F8</f>
        <v>0</v>
      </c>
      <c r="H19" s="143">
        <f>SUM(C19:G19)</f>
        <v>0</v>
      </c>
      <c r="I19" s="142">
        <f>'[1]งบทั่วไป(แม่)'!D4+[1]รวมลูก!G8</f>
        <v>0</v>
      </c>
      <c r="J19" s="143">
        <f t="shared" ref="J19:J24" si="2">SUM(C19:G19)</f>
        <v>0</v>
      </c>
    </row>
    <row r="20" spans="1:10">
      <c r="A20" s="141" t="s">
        <v>291</v>
      </c>
      <c r="B20" s="141"/>
      <c r="C20" s="139">
        <f>+'[1]งบทั่วไป(แม่)'!B5+[1]รวมลูก!B9</f>
        <v>66390738.890000001</v>
      </c>
      <c r="D20" s="139">
        <f>+'[1]งบทั่วไป(แม่)'!C5+[1]รวมลูก!C9</f>
        <v>12977696.189999999</v>
      </c>
      <c r="E20" s="139">
        <f>+[1]รวมลูก!D9</f>
        <v>2254659.4900000002</v>
      </c>
      <c r="F20" s="139">
        <f>+[1]รวมลูก!E9</f>
        <v>0</v>
      </c>
      <c r="G20" s="139">
        <f>+[1]รวมลูก!F9</f>
        <v>0</v>
      </c>
      <c r="H20" s="139">
        <f>SUM(C20:G20)</f>
        <v>81623094.569999993</v>
      </c>
      <c r="I20" s="139">
        <f>SUM(I17:I19)</f>
        <v>0</v>
      </c>
      <c r="J20" s="139">
        <f t="shared" si="2"/>
        <v>81623094.569999993</v>
      </c>
    </row>
    <row r="21" spans="1:10">
      <c r="A21" s="141" t="s">
        <v>292</v>
      </c>
      <c r="B21" s="141"/>
      <c r="C21" s="140"/>
      <c r="D21" s="140"/>
      <c r="E21" s="140"/>
      <c r="F21" s="140"/>
      <c r="G21" s="140"/>
      <c r="H21" s="140"/>
      <c r="I21" s="140"/>
      <c r="J21" s="140"/>
    </row>
    <row r="22" spans="1:10">
      <c r="A22" s="19" t="s">
        <v>184</v>
      </c>
      <c r="C22" s="140">
        <f>+'[1]งบทั่วไป(แม่)'!B7+[1]รวมลูก!B11</f>
        <v>5796</v>
      </c>
      <c r="D22" s="140">
        <f>+'[1]งบทั่วไป(แม่)'!C7+[1]รวมลูก!C11</f>
        <v>0</v>
      </c>
      <c r="E22" s="140">
        <f>+[1]รวมลูก!D11</f>
        <v>0</v>
      </c>
      <c r="F22" s="140">
        <f>+[1]รวมลูก!E11</f>
        <v>0</v>
      </c>
      <c r="G22" s="140">
        <f>+[1]รวมลูก!F11</f>
        <v>0</v>
      </c>
      <c r="H22" s="140">
        <f>SUM(C22:G22)</f>
        <v>5796</v>
      </c>
      <c r="I22" s="140">
        <f>'[1]งบทั่วไป(แม่)'!D7+[1]รวมลูก!G11</f>
        <v>0</v>
      </c>
      <c r="J22" s="140">
        <f t="shared" si="2"/>
        <v>5796</v>
      </c>
    </row>
    <row r="23" spans="1:10">
      <c r="A23" s="19" t="s">
        <v>30</v>
      </c>
      <c r="C23" s="143">
        <f>+'[1]งบทั่วไป(แม่)'!B8+[1]รวมลูก!B12</f>
        <v>5256071.62</v>
      </c>
      <c r="D23" s="143">
        <f>+'[1]งบทั่วไป(แม่)'!C8+[1]รวมลูก!C12</f>
        <v>927542.05</v>
      </c>
      <c r="E23" s="143">
        <f>+[1]รวมลูก!D12</f>
        <v>-59722.939999999995</v>
      </c>
      <c r="F23" s="143">
        <f>+[1]รวมลูก!E12</f>
        <v>0</v>
      </c>
      <c r="G23" s="143">
        <f>+[1]รวมลูก!F12</f>
        <v>0</v>
      </c>
      <c r="H23" s="143">
        <f>SUM(C23:G23)</f>
        <v>6123890.7299999995</v>
      </c>
      <c r="I23" s="143">
        <f>'[1]งบทั่วไป(แม่)'!D8+[1]รวมลูก!G12</f>
        <v>0</v>
      </c>
      <c r="J23" s="143">
        <f t="shared" si="2"/>
        <v>6123890.7299999995</v>
      </c>
    </row>
    <row r="24" spans="1:10" ht="22.5" thickBot="1">
      <c r="A24" s="126" t="s">
        <v>293</v>
      </c>
      <c r="B24" s="126"/>
      <c r="C24" s="144">
        <f>+'[1]งบทั่วไป(แม่)'!B9+[1]รวมลูก!B13</f>
        <v>71652606.510000005</v>
      </c>
      <c r="D24" s="144">
        <f>+'[1]งบทั่วไป(แม่)'!C9+[1]รวมลูก!C13</f>
        <v>13905238.24</v>
      </c>
      <c r="E24" s="144">
        <f>+[1]รวมลูก!D13</f>
        <v>2194936.5499999998</v>
      </c>
      <c r="F24" s="144">
        <f>+[1]รวมลูก!E13</f>
        <v>0</v>
      </c>
      <c r="G24" s="144">
        <f>+[1]รวมลูก!F13</f>
        <v>0</v>
      </c>
      <c r="H24" s="144">
        <f>SUM(C24:G24)</f>
        <v>87752781.299999997</v>
      </c>
      <c r="I24" s="144">
        <f>+I20+I22+I23</f>
        <v>0</v>
      </c>
      <c r="J24" s="144">
        <f t="shared" si="2"/>
        <v>87752781.299999997</v>
      </c>
    </row>
    <row r="25" spans="1:10" ht="13.5" customHeight="1" thickTop="1"/>
    <row r="26" spans="1:10">
      <c r="A26" s="200" t="s">
        <v>57</v>
      </c>
      <c r="B26" s="200"/>
      <c r="C26" s="200"/>
      <c r="D26" s="200"/>
      <c r="E26" s="200"/>
      <c r="F26" s="200"/>
      <c r="J26" s="117"/>
    </row>
    <row r="28" spans="1:10" s="2" customFormat="1" ht="19.5" customHeight="1">
      <c r="A28" s="187"/>
      <c r="B28" s="187"/>
      <c r="C28" s="187"/>
      <c r="D28" s="187"/>
      <c r="E28" s="187"/>
      <c r="F28" s="187"/>
      <c r="G28" s="187"/>
      <c r="H28" s="187"/>
      <c r="I28" s="187"/>
    </row>
    <row r="29" spans="1:10" s="2" customFormat="1" ht="19.5" customHeight="1">
      <c r="A29" s="194"/>
      <c r="B29" s="194"/>
      <c r="C29" s="194"/>
      <c r="D29" s="194"/>
      <c r="E29" s="194"/>
      <c r="F29" s="193"/>
      <c r="G29" s="193"/>
      <c r="H29" s="193"/>
      <c r="I29" s="193"/>
    </row>
  </sheetData>
  <mergeCells count="11">
    <mergeCell ref="A29:C29"/>
    <mergeCell ref="D29:E29"/>
    <mergeCell ref="F29:I29"/>
    <mergeCell ref="C6:E6"/>
    <mergeCell ref="A26:F26"/>
    <mergeCell ref="A2:J2"/>
    <mergeCell ref="A3:J3"/>
    <mergeCell ref="A4:J4"/>
    <mergeCell ref="A28:C28"/>
    <mergeCell ref="D28:E28"/>
    <mergeCell ref="F28:I28"/>
  </mergeCells>
  <printOptions horizontalCentered="1"/>
  <pageMargins left="0.39370078740157483" right="0" top="0.19685039370078741" bottom="0" header="0.31496062992125984" footer="0.31496062992125984"/>
  <pageSetup paperSize="9" orientation="landscape" horizontalDpi="0" verticalDpi="0" r:id="rId1"/>
  <headerFooter>
    <oddHeader>&amp;C-4-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"/>
  <sheetViews>
    <sheetView view="pageBreakPreview" zoomScaleNormal="100" zoomScaleSheetLayoutView="100" workbookViewId="0">
      <selection activeCell="F2" sqref="F2"/>
    </sheetView>
  </sheetViews>
  <sheetFormatPr defaultColWidth="9" defaultRowHeight="21.75"/>
  <cols>
    <col min="1" max="1" width="28.5703125" style="19" customWidth="1"/>
    <col min="2" max="2" width="13.85546875" style="19" bestFit="1" customWidth="1"/>
    <col min="3" max="3" width="14.7109375" style="19" bestFit="1" customWidth="1"/>
    <col min="4" max="4" width="12.28515625" style="19" customWidth="1"/>
    <col min="5" max="5" width="12.42578125" style="19" customWidth="1"/>
    <col min="6" max="6" width="11.42578125" style="19" customWidth="1"/>
    <col min="7" max="7" width="8.42578125" style="19" customWidth="1"/>
    <col min="8" max="8" width="10.85546875" style="19" customWidth="1"/>
    <col min="9" max="9" width="13" style="19" customWidth="1"/>
    <col min="10" max="10" width="12" style="19" customWidth="1"/>
    <col min="11" max="11" width="9" style="19"/>
    <col min="12" max="12" width="12.5703125" style="19" bestFit="1" customWidth="1"/>
    <col min="13" max="13" width="11.7109375" style="19" bestFit="1" customWidth="1"/>
    <col min="14" max="16384" width="9" style="19"/>
  </cols>
  <sheetData>
    <row r="1" spans="1:13" ht="56.25">
      <c r="A1" s="151"/>
      <c r="B1" s="152" t="s">
        <v>26</v>
      </c>
      <c r="C1" s="153" t="s">
        <v>47</v>
      </c>
      <c r="D1" s="154" t="s">
        <v>236</v>
      </c>
    </row>
    <row r="2" spans="1:13" ht="43.5">
      <c r="A2" s="155" t="s">
        <v>290</v>
      </c>
      <c r="B2" s="156">
        <f>B14</f>
        <v>66390738.890000001</v>
      </c>
      <c r="C2" s="156">
        <f>B19</f>
        <v>12977696.189999999</v>
      </c>
      <c r="D2" s="156">
        <f>B24</f>
        <v>0</v>
      </c>
    </row>
    <row r="3" spans="1:13">
      <c r="A3" s="157" t="s">
        <v>185</v>
      </c>
      <c r="B3" s="158">
        <f>C14</f>
        <v>0</v>
      </c>
      <c r="C3" s="158">
        <f>C19</f>
        <v>0</v>
      </c>
      <c r="D3" s="158">
        <f>C24</f>
        <v>0</v>
      </c>
    </row>
    <row r="4" spans="1:13">
      <c r="A4" s="181" t="s">
        <v>186</v>
      </c>
      <c r="B4" s="112">
        <f>D14</f>
        <v>0</v>
      </c>
      <c r="C4" s="112">
        <f>D19</f>
        <v>0</v>
      </c>
      <c r="D4" s="112">
        <f>D24</f>
        <v>0</v>
      </c>
    </row>
    <row r="5" spans="1:13" ht="38.25">
      <c r="A5" s="182" t="s">
        <v>291</v>
      </c>
      <c r="B5" s="156">
        <f>E14</f>
        <v>66390738.890000001</v>
      </c>
      <c r="C5" s="156">
        <f>E19</f>
        <v>12977696.189999999</v>
      </c>
      <c r="D5" s="156">
        <f>E24</f>
        <v>0</v>
      </c>
    </row>
    <row r="6" spans="1:13" ht="38.25">
      <c r="A6" s="182" t="s">
        <v>292</v>
      </c>
      <c r="B6" s="159"/>
      <c r="C6" s="159"/>
      <c r="D6" s="159"/>
    </row>
    <row r="7" spans="1:13">
      <c r="A7" s="114" t="s">
        <v>184</v>
      </c>
      <c r="B7" s="115">
        <f>F14+G14+H14</f>
        <v>5796</v>
      </c>
      <c r="C7" s="115">
        <f>F19+G19+H19</f>
        <v>0</v>
      </c>
      <c r="D7" s="115">
        <f>F24+G24+H24</f>
        <v>0</v>
      </c>
    </row>
    <row r="8" spans="1:13">
      <c r="A8" s="111" t="s">
        <v>30</v>
      </c>
      <c r="B8" s="112">
        <f>I14</f>
        <v>5256071.62</v>
      </c>
      <c r="C8" s="112">
        <f>I19</f>
        <v>927542.05</v>
      </c>
      <c r="D8" s="112">
        <f>I24</f>
        <v>0</v>
      </c>
    </row>
    <row r="9" spans="1:13">
      <c r="A9" s="160" t="s">
        <v>293</v>
      </c>
      <c r="B9" s="156">
        <f>J14</f>
        <v>71652606.510000005</v>
      </c>
      <c r="C9" s="156">
        <f>J19</f>
        <v>13905238.24</v>
      </c>
      <c r="D9" s="156">
        <f>J24</f>
        <v>0</v>
      </c>
    </row>
    <row r="10" spans="1:13" ht="11.25" customHeight="1"/>
    <row r="11" spans="1:13">
      <c r="A11" s="201" t="s">
        <v>26</v>
      </c>
      <c r="B11" s="201"/>
      <c r="C11" s="201"/>
      <c r="D11" s="201"/>
      <c r="E11" s="201"/>
      <c r="F11" s="201"/>
      <c r="G11" s="201"/>
      <c r="H11" s="201"/>
      <c r="I11" s="201"/>
      <c r="J11" s="201"/>
    </row>
    <row r="12" spans="1:13" s="116" customFormat="1" ht="130.5">
      <c r="A12" s="161" t="s">
        <v>240</v>
      </c>
      <c r="B12" s="162" t="s">
        <v>299</v>
      </c>
      <c r="C12" s="162" t="s">
        <v>241</v>
      </c>
      <c r="D12" s="162" t="s">
        <v>186</v>
      </c>
      <c r="E12" s="162" t="s">
        <v>300</v>
      </c>
      <c r="F12" s="162" t="s">
        <v>28</v>
      </c>
      <c r="G12" s="162" t="s">
        <v>242</v>
      </c>
      <c r="H12" s="162" t="s">
        <v>29</v>
      </c>
      <c r="I12" s="162" t="s">
        <v>30</v>
      </c>
      <c r="J12" s="162" t="s">
        <v>293</v>
      </c>
    </row>
    <row r="13" spans="1:13">
      <c r="A13" s="163" t="s">
        <v>139</v>
      </c>
      <c r="B13" s="164">
        <v>66390738.890000001</v>
      </c>
      <c r="C13" s="164"/>
      <c r="D13" s="164"/>
      <c r="E13" s="164">
        <f>SUM(B13:D13)</f>
        <v>66390738.890000001</v>
      </c>
      <c r="F13" s="164">
        <v>5796</v>
      </c>
      <c r="G13" s="164"/>
      <c r="H13" s="164"/>
      <c r="I13" s="164">
        <v>5256071.62</v>
      </c>
      <c r="J13" s="164">
        <f>SUM(E13:I13)</f>
        <v>71652606.510000005</v>
      </c>
      <c r="L13" s="117"/>
      <c r="M13" s="113"/>
    </row>
    <row r="14" spans="1:13">
      <c r="A14" s="165" t="s">
        <v>31</v>
      </c>
      <c r="B14" s="166">
        <f t="shared" ref="B14:J14" si="0">SUM(B13:B13)</f>
        <v>66390738.890000001</v>
      </c>
      <c r="C14" s="166">
        <f t="shared" si="0"/>
        <v>0</v>
      </c>
      <c r="D14" s="166">
        <f>SUM(D13:D13)</f>
        <v>0</v>
      </c>
      <c r="E14" s="166">
        <f t="shared" si="0"/>
        <v>66390738.890000001</v>
      </c>
      <c r="F14" s="166">
        <f t="shared" si="0"/>
        <v>5796</v>
      </c>
      <c r="G14" s="166">
        <f t="shared" si="0"/>
        <v>0</v>
      </c>
      <c r="H14" s="166">
        <f t="shared" si="0"/>
        <v>0</v>
      </c>
      <c r="I14" s="166">
        <f t="shared" si="0"/>
        <v>5256071.62</v>
      </c>
      <c r="J14" s="166">
        <f t="shared" si="0"/>
        <v>71652606.510000005</v>
      </c>
      <c r="L14" s="117"/>
    </row>
    <row r="15" spans="1:13" ht="12" customHeight="1">
      <c r="L15" s="117"/>
    </row>
    <row r="16" spans="1:13">
      <c r="A16" s="202" t="s">
        <v>47</v>
      </c>
      <c r="B16" s="202"/>
      <c r="C16" s="202"/>
      <c r="D16" s="202"/>
      <c r="E16" s="202"/>
      <c r="F16" s="202"/>
      <c r="G16" s="202"/>
      <c r="H16" s="202"/>
      <c r="I16" s="202"/>
      <c r="J16" s="202"/>
      <c r="L16" s="117"/>
    </row>
    <row r="17" spans="1:13" ht="108.75">
      <c r="A17" s="167" t="s">
        <v>240</v>
      </c>
      <c r="B17" s="168" t="s">
        <v>299</v>
      </c>
      <c r="C17" s="168" t="s">
        <v>241</v>
      </c>
      <c r="D17" s="168" t="s">
        <v>186</v>
      </c>
      <c r="E17" s="168" t="s">
        <v>301</v>
      </c>
      <c r="F17" s="168" t="s">
        <v>28</v>
      </c>
      <c r="G17" s="168" t="s">
        <v>242</v>
      </c>
      <c r="H17" s="168" t="s">
        <v>29</v>
      </c>
      <c r="I17" s="168" t="s">
        <v>30</v>
      </c>
      <c r="J17" s="168" t="s">
        <v>293</v>
      </c>
      <c r="L17" s="117"/>
    </row>
    <row r="18" spans="1:13">
      <c r="A18" s="169" t="s">
        <v>139</v>
      </c>
      <c r="B18" s="170">
        <v>12977696.189999999</v>
      </c>
      <c r="C18" s="170"/>
      <c r="D18" s="170"/>
      <c r="E18" s="170">
        <f>SUM(B18:D18)</f>
        <v>12977696.189999999</v>
      </c>
      <c r="F18" s="170"/>
      <c r="G18" s="170"/>
      <c r="H18" s="170"/>
      <c r="I18" s="170">
        <v>927542.05</v>
      </c>
      <c r="J18" s="171">
        <f>SUM(E18:I18)</f>
        <v>13905238.24</v>
      </c>
      <c r="L18" s="117"/>
      <c r="M18" s="113"/>
    </row>
    <row r="19" spans="1:13">
      <c r="A19" s="172" t="s">
        <v>31</v>
      </c>
      <c r="B19" s="170">
        <f t="shared" ref="B19:J19" si="1">SUM(B18:B18)</f>
        <v>12977696.189999999</v>
      </c>
      <c r="C19" s="170">
        <f t="shared" si="1"/>
        <v>0</v>
      </c>
      <c r="D19" s="170">
        <f>SUM(D18:D18)</f>
        <v>0</v>
      </c>
      <c r="E19" s="170">
        <f t="shared" si="1"/>
        <v>12977696.189999999</v>
      </c>
      <c r="F19" s="170">
        <f t="shared" si="1"/>
        <v>0</v>
      </c>
      <c r="G19" s="170">
        <f t="shared" si="1"/>
        <v>0</v>
      </c>
      <c r="H19" s="170">
        <f t="shared" si="1"/>
        <v>0</v>
      </c>
      <c r="I19" s="170">
        <f t="shared" si="1"/>
        <v>927542.05</v>
      </c>
      <c r="J19" s="170">
        <f t="shared" si="1"/>
        <v>13905238.24</v>
      </c>
    </row>
    <row r="21" spans="1:13">
      <c r="A21" s="201" t="s">
        <v>243</v>
      </c>
      <c r="B21" s="201"/>
      <c r="C21" s="201"/>
      <c r="D21" s="201"/>
      <c r="E21" s="201"/>
      <c r="F21" s="201"/>
      <c r="G21" s="201"/>
      <c r="H21" s="201"/>
      <c r="I21" s="201"/>
      <c r="J21" s="201"/>
    </row>
    <row r="22" spans="1:13" s="116" customFormat="1" ht="130.5">
      <c r="A22" s="161" t="s">
        <v>240</v>
      </c>
      <c r="B22" s="162" t="s">
        <v>299</v>
      </c>
      <c r="C22" s="162" t="s">
        <v>241</v>
      </c>
      <c r="D22" s="162" t="s">
        <v>186</v>
      </c>
      <c r="E22" s="162" t="s">
        <v>300</v>
      </c>
      <c r="F22" s="173"/>
      <c r="G22" s="173"/>
      <c r="H22" s="162" t="s">
        <v>29</v>
      </c>
      <c r="I22" s="173"/>
      <c r="J22" s="162" t="s">
        <v>293</v>
      </c>
    </row>
    <row r="23" spans="1:13">
      <c r="A23" s="163"/>
      <c r="B23" s="164"/>
      <c r="C23" s="164"/>
      <c r="D23" s="164"/>
      <c r="E23" s="164">
        <f>SUM(B23:D23)</f>
        <v>0</v>
      </c>
      <c r="F23" s="174"/>
      <c r="G23" s="174"/>
      <c r="H23" s="164"/>
      <c r="I23" s="174"/>
      <c r="J23" s="164">
        <f>SUM(E23:I23)</f>
        <v>0</v>
      </c>
      <c r="L23" s="117"/>
      <c r="M23" s="113"/>
    </row>
    <row r="24" spans="1:13">
      <c r="A24" s="165" t="s">
        <v>31</v>
      </c>
      <c r="B24" s="166">
        <f t="shared" ref="B24:C24" si="2">SUM(B23:B23)</f>
        <v>0</v>
      </c>
      <c r="C24" s="166">
        <f t="shared" si="2"/>
        <v>0</v>
      </c>
      <c r="D24" s="166">
        <f>SUM(D23:D23)</f>
        <v>0</v>
      </c>
      <c r="E24" s="166">
        <f t="shared" ref="E24:J24" si="3">SUM(E23:E23)</f>
        <v>0</v>
      </c>
      <c r="F24" s="175"/>
      <c r="G24" s="175"/>
      <c r="H24" s="166">
        <f t="shared" si="3"/>
        <v>0</v>
      </c>
      <c r="I24" s="175"/>
      <c r="J24" s="166">
        <f t="shared" si="3"/>
        <v>0</v>
      </c>
      <c r="L24" s="117"/>
    </row>
  </sheetData>
  <mergeCells count="3">
    <mergeCell ref="A11:J11"/>
    <mergeCell ref="A16:J16"/>
    <mergeCell ref="A21:J21"/>
  </mergeCells>
  <printOptions horizontalCentered="1"/>
  <pageMargins left="0" right="0" top="0" bottom="0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3"/>
  <sheetViews>
    <sheetView view="pageBreakPreview" zoomScaleNormal="100" zoomScaleSheetLayoutView="100" workbookViewId="0">
      <selection activeCell="B59" sqref="B59"/>
    </sheetView>
  </sheetViews>
  <sheetFormatPr defaultColWidth="9" defaultRowHeight="21.75"/>
  <cols>
    <col min="1" max="1" width="30.140625" style="19" customWidth="1"/>
    <col min="2" max="2" width="13.85546875" style="19" customWidth="1"/>
    <col min="3" max="3" width="11.140625" style="19" customWidth="1"/>
    <col min="4" max="4" width="11.28515625" style="19" customWidth="1"/>
    <col min="5" max="5" width="14.140625" style="19" customWidth="1"/>
    <col min="6" max="6" width="7.42578125" style="19" customWidth="1"/>
    <col min="7" max="7" width="7.28515625" style="19" customWidth="1"/>
    <col min="8" max="8" width="8.85546875" style="19" customWidth="1"/>
    <col min="9" max="9" width="11.7109375" style="19" customWidth="1"/>
    <col min="10" max="10" width="12.42578125" style="19" customWidth="1"/>
    <col min="11" max="11" width="9" style="19"/>
    <col min="12" max="12" width="10.85546875" style="19" bestFit="1" customWidth="1"/>
    <col min="13" max="16384" width="9" style="19"/>
  </cols>
  <sheetData>
    <row r="1" spans="1:12" ht="57">
      <c r="A1" s="151"/>
      <c r="B1" s="176" t="s">
        <v>27</v>
      </c>
      <c r="C1" s="177" t="s">
        <v>236</v>
      </c>
    </row>
    <row r="2" spans="1:12" ht="43.5">
      <c r="A2" s="155" t="s">
        <v>290</v>
      </c>
      <c r="B2" s="156">
        <f>B20</f>
        <v>2254659.4900000002</v>
      </c>
      <c r="C2" s="156">
        <f>B53</f>
        <v>0</v>
      </c>
    </row>
    <row r="3" spans="1:12">
      <c r="A3" s="157" t="s">
        <v>185</v>
      </c>
      <c r="B3" s="158">
        <f>C20</f>
        <v>0</v>
      </c>
      <c r="C3" s="158">
        <f>C53</f>
        <v>0</v>
      </c>
    </row>
    <row r="4" spans="1:12">
      <c r="A4" s="111" t="s">
        <v>186</v>
      </c>
      <c r="B4" s="112">
        <f>D20</f>
        <v>0</v>
      </c>
      <c r="C4" s="112">
        <f>D53</f>
        <v>0</v>
      </c>
    </row>
    <row r="5" spans="1:12" ht="33" customHeight="1">
      <c r="A5" s="155" t="s">
        <v>291</v>
      </c>
      <c r="B5" s="156">
        <f>E20</f>
        <v>2254659.4900000002</v>
      </c>
      <c r="C5" s="156">
        <f>E53</f>
        <v>0</v>
      </c>
    </row>
    <row r="6" spans="1:12" ht="43.5">
      <c r="A6" s="155" t="s">
        <v>292</v>
      </c>
      <c r="B6" s="159"/>
      <c r="C6" s="159"/>
    </row>
    <row r="7" spans="1:12">
      <c r="A7" s="114" t="s">
        <v>184</v>
      </c>
      <c r="B7" s="115">
        <f>F20+G20+H20</f>
        <v>0</v>
      </c>
      <c r="C7" s="115">
        <f>F53+G53+H53</f>
        <v>0</v>
      </c>
    </row>
    <row r="8" spans="1:12">
      <c r="A8" s="111" t="s">
        <v>30</v>
      </c>
      <c r="B8" s="112">
        <f>I20</f>
        <v>-59722.939999999995</v>
      </c>
      <c r="C8" s="112">
        <f>I53</f>
        <v>0</v>
      </c>
    </row>
    <row r="9" spans="1:12">
      <c r="A9" s="160" t="s">
        <v>293</v>
      </c>
      <c r="B9" s="156">
        <f>J20</f>
        <v>2194936.5499999998</v>
      </c>
      <c r="C9" s="156">
        <f>J53</f>
        <v>0</v>
      </c>
    </row>
    <row r="11" spans="1:12">
      <c r="A11" s="201" t="s">
        <v>27</v>
      </c>
      <c r="B11" s="201"/>
      <c r="C11" s="201"/>
      <c r="D11" s="201"/>
      <c r="E11" s="201"/>
      <c r="F11" s="201"/>
      <c r="G11" s="201"/>
      <c r="H11" s="201"/>
      <c r="I11" s="201"/>
      <c r="J11" s="201"/>
    </row>
    <row r="12" spans="1:12" s="116" customFormat="1" ht="89.25" customHeight="1">
      <c r="A12" s="161" t="s">
        <v>240</v>
      </c>
      <c r="B12" s="162" t="s">
        <v>299</v>
      </c>
      <c r="C12" s="162" t="s">
        <v>241</v>
      </c>
      <c r="D12" s="162" t="s">
        <v>186</v>
      </c>
      <c r="E12" s="162" t="s">
        <v>300</v>
      </c>
      <c r="F12" s="162" t="s">
        <v>28</v>
      </c>
      <c r="G12" s="162" t="s">
        <v>242</v>
      </c>
      <c r="H12" s="162" t="s">
        <v>29</v>
      </c>
      <c r="I12" s="162" t="s">
        <v>30</v>
      </c>
      <c r="J12" s="162" t="s">
        <v>293</v>
      </c>
    </row>
    <row r="13" spans="1:12">
      <c r="A13" s="163" t="s">
        <v>302</v>
      </c>
      <c r="B13" s="164">
        <v>95713.83</v>
      </c>
      <c r="C13" s="164"/>
      <c r="D13" s="164"/>
      <c r="E13" s="178">
        <f>SUM(B13:D13)</f>
        <v>95713.83</v>
      </c>
      <c r="F13" s="164"/>
      <c r="G13" s="164"/>
      <c r="H13" s="164"/>
      <c r="I13" s="164">
        <v>-3048.67</v>
      </c>
      <c r="J13" s="164">
        <f>SUM(E13:I13)</f>
        <v>92665.16</v>
      </c>
      <c r="L13" s="117"/>
    </row>
    <row r="14" spans="1:12">
      <c r="A14" s="163" t="s">
        <v>303</v>
      </c>
      <c r="B14" s="164">
        <v>1955350.02</v>
      </c>
      <c r="C14" s="164"/>
      <c r="D14" s="164"/>
      <c r="E14" s="178">
        <f t="shared" ref="E14:E20" si="0">SUM(B14:D14)</f>
        <v>1955350.02</v>
      </c>
      <c r="F14" s="164"/>
      <c r="G14" s="164"/>
      <c r="H14" s="164"/>
      <c r="I14" s="164">
        <v>-53614.34</v>
      </c>
      <c r="J14" s="164">
        <f t="shared" ref="J14:J19" si="1">SUM(E14:I14)</f>
        <v>1901735.68</v>
      </c>
      <c r="L14" s="113"/>
    </row>
    <row r="15" spans="1:12">
      <c r="A15" s="163" t="s">
        <v>304</v>
      </c>
      <c r="B15" s="164">
        <v>89746.89</v>
      </c>
      <c r="C15" s="164"/>
      <c r="D15" s="164"/>
      <c r="E15" s="178">
        <f t="shared" si="0"/>
        <v>89746.89</v>
      </c>
      <c r="F15" s="164"/>
      <c r="G15" s="164"/>
      <c r="H15" s="164"/>
      <c r="I15" s="164">
        <v>-501.57</v>
      </c>
      <c r="J15" s="164">
        <f t="shared" si="1"/>
        <v>89245.319999999992</v>
      </c>
    </row>
    <row r="16" spans="1:12">
      <c r="A16" s="163" t="s">
        <v>305</v>
      </c>
      <c r="B16" s="164">
        <v>113848.75</v>
      </c>
      <c r="C16" s="164"/>
      <c r="D16" s="164"/>
      <c r="E16" s="178">
        <f t="shared" si="0"/>
        <v>113848.75</v>
      </c>
      <c r="F16" s="164"/>
      <c r="G16" s="164"/>
      <c r="H16" s="164"/>
      <c r="I16" s="164">
        <v>-2558.36</v>
      </c>
      <c r="J16" s="164">
        <f t="shared" si="1"/>
        <v>111290.39</v>
      </c>
    </row>
    <row r="17" spans="1:10" hidden="1">
      <c r="A17" s="163"/>
      <c r="B17" s="164"/>
      <c r="C17" s="164"/>
      <c r="D17" s="164"/>
      <c r="E17" s="178">
        <f t="shared" si="0"/>
        <v>0</v>
      </c>
      <c r="F17" s="164"/>
      <c r="G17" s="164"/>
      <c r="H17" s="164"/>
      <c r="I17" s="164"/>
      <c r="J17" s="164">
        <f t="shared" si="1"/>
        <v>0</v>
      </c>
    </row>
    <row r="18" spans="1:10" hidden="1">
      <c r="A18" s="163"/>
      <c r="B18" s="164"/>
      <c r="C18" s="164"/>
      <c r="D18" s="164"/>
      <c r="E18" s="178">
        <f t="shared" si="0"/>
        <v>0</v>
      </c>
      <c r="F18" s="164"/>
      <c r="G18" s="164"/>
      <c r="H18" s="164"/>
      <c r="I18" s="164"/>
      <c r="J18" s="164">
        <f t="shared" si="1"/>
        <v>0</v>
      </c>
    </row>
    <row r="19" spans="1:10">
      <c r="A19" s="163"/>
      <c r="B19" s="164"/>
      <c r="C19" s="164"/>
      <c r="D19" s="164"/>
      <c r="E19" s="178">
        <f t="shared" si="0"/>
        <v>0</v>
      </c>
      <c r="F19" s="164"/>
      <c r="G19" s="164"/>
      <c r="H19" s="164"/>
      <c r="I19" s="164"/>
      <c r="J19" s="164">
        <f t="shared" si="1"/>
        <v>0</v>
      </c>
    </row>
    <row r="20" spans="1:10">
      <c r="A20" s="165" t="s">
        <v>31</v>
      </c>
      <c r="B20" s="166">
        <f>SUM(B13:B19)</f>
        <v>2254659.4900000002</v>
      </c>
      <c r="C20" s="166">
        <f>SUM(C13:C19)</f>
        <v>0</v>
      </c>
      <c r="D20" s="166">
        <f>SUM(D13:D19)</f>
        <v>0</v>
      </c>
      <c r="E20" s="178">
        <f t="shared" si="0"/>
        <v>2254659.4900000002</v>
      </c>
      <c r="F20" s="166">
        <f>SUM(F13:F19)</f>
        <v>0</v>
      </c>
      <c r="G20" s="166">
        <f>SUM(G13:G19)</f>
        <v>0</v>
      </c>
      <c r="H20" s="166">
        <f>SUM(H13:H19)</f>
        <v>0</v>
      </c>
      <c r="I20" s="166">
        <f>SUM(I13:I19)</f>
        <v>-59722.939999999995</v>
      </c>
      <c r="J20" s="166">
        <f>SUM(J13:J19)</f>
        <v>2194936.5499999998</v>
      </c>
    </row>
    <row r="27" spans="1:10">
      <c r="A27" s="201" t="s">
        <v>243</v>
      </c>
      <c r="B27" s="201"/>
      <c r="C27" s="201"/>
      <c r="D27" s="201"/>
      <c r="E27" s="201"/>
      <c r="F27" s="201"/>
      <c r="G27" s="201"/>
      <c r="H27" s="201"/>
      <c r="I27" s="201"/>
      <c r="J27" s="201"/>
    </row>
    <row r="28" spans="1:10" s="116" customFormat="1" ht="130.5">
      <c r="A28" s="161" t="s">
        <v>240</v>
      </c>
      <c r="B28" s="162" t="s">
        <v>299</v>
      </c>
      <c r="C28" s="162" t="s">
        <v>241</v>
      </c>
      <c r="D28" s="162" t="s">
        <v>186</v>
      </c>
      <c r="E28" s="162" t="s">
        <v>300</v>
      </c>
      <c r="F28" s="173"/>
      <c r="G28" s="173"/>
      <c r="H28" s="162" t="s">
        <v>29</v>
      </c>
      <c r="I28" s="173"/>
      <c r="J28" s="162" t="s">
        <v>293</v>
      </c>
    </row>
    <row r="29" spans="1:10" s="116" customFormat="1" hidden="1">
      <c r="A29" s="161"/>
      <c r="B29" s="179"/>
      <c r="C29" s="179"/>
      <c r="D29" s="179"/>
      <c r="E29" s="164">
        <f>SUM(B29:D29)</f>
        <v>0</v>
      </c>
      <c r="F29" s="180"/>
      <c r="G29" s="180"/>
      <c r="H29" s="179"/>
      <c r="I29" s="180"/>
      <c r="J29" s="164">
        <f t="shared" ref="J29:J51" si="2">SUM(E29:I29)</f>
        <v>0</v>
      </c>
    </row>
    <row r="30" spans="1:10" s="116" customFormat="1" hidden="1">
      <c r="A30" s="161"/>
      <c r="B30" s="179"/>
      <c r="C30" s="179"/>
      <c r="D30" s="179"/>
      <c r="E30" s="164">
        <f t="shared" ref="E30:E51" si="3">SUM(B30:D30)</f>
        <v>0</v>
      </c>
      <c r="F30" s="180"/>
      <c r="G30" s="180"/>
      <c r="H30" s="179"/>
      <c r="I30" s="180"/>
      <c r="J30" s="164">
        <f t="shared" si="2"/>
        <v>0</v>
      </c>
    </row>
    <row r="31" spans="1:10" s="116" customFormat="1" hidden="1">
      <c r="A31" s="161"/>
      <c r="B31" s="179"/>
      <c r="C31" s="179"/>
      <c r="D31" s="179"/>
      <c r="E31" s="164">
        <f t="shared" si="3"/>
        <v>0</v>
      </c>
      <c r="F31" s="180"/>
      <c r="G31" s="180"/>
      <c r="H31" s="179"/>
      <c r="I31" s="180"/>
      <c r="J31" s="164">
        <f t="shared" si="2"/>
        <v>0</v>
      </c>
    </row>
    <row r="32" spans="1:10" s="116" customFormat="1" hidden="1">
      <c r="A32" s="161"/>
      <c r="B32" s="179"/>
      <c r="C32" s="179"/>
      <c r="D32" s="179"/>
      <c r="E32" s="164">
        <f t="shared" si="3"/>
        <v>0</v>
      </c>
      <c r="F32" s="180"/>
      <c r="G32" s="180"/>
      <c r="H32" s="179"/>
      <c r="I32" s="180"/>
      <c r="J32" s="164">
        <f t="shared" si="2"/>
        <v>0</v>
      </c>
    </row>
    <row r="33" spans="1:10" s="116" customFormat="1" hidden="1">
      <c r="A33" s="161"/>
      <c r="B33" s="179"/>
      <c r="C33" s="179"/>
      <c r="D33" s="179"/>
      <c r="E33" s="164">
        <f t="shared" si="3"/>
        <v>0</v>
      </c>
      <c r="F33" s="180"/>
      <c r="G33" s="180"/>
      <c r="H33" s="179"/>
      <c r="I33" s="180"/>
      <c r="J33" s="164">
        <f t="shared" si="2"/>
        <v>0</v>
      </c>
    </row>
    <row r="34" spans="1:10" s="116" customFormat="1" hidden="1">
      <c r="A34" s="161"/>
      <c r="B34" s="179"/>
      <c r="C34" s="179"/>
      <c r="D34" s="179"/>
      <c r="E34" s="164">
        <f t="shared" si="3"/>
        <v>0</v>
      </c>
      <c r="F34" s="180"/>
      <c r="G34" s="180"/>
      <c r="H34" s="179"/>
      <c r="I34" s="180"/>
      <c r="J34" s="164">
        <f t="shared" si="2"/>
        <v>0</v>
      </c>
    </row>
    <row r="35" spans="1:10" s="116" customFormat="1" hidden="1">
      <c r="A35" s="161"/>
      <c r="B35" s="179"/>
      <c r="C35" s="179"/>
      <c r="D35" s="179"/>
      <c r="E35" s="164">
        <f t="shared" si="3"/>
        <v>0</v>
      </c>
      <c r="F35" s="180"/>
      <c r="G35" s="180"/>
      <c r="H35" s="179"/>
      <c r="I35" s="180"/>
      <c r="J35" s="164">
        <f t="shared" si="2"/>
        <v>0</v>
      </c>
    </row>
    <row r="36" spans="1:10" s="116" customFormat="1" hidden="1">
      <c r="A36" s="161"/>
      <c r="B36" s="179"/>
      <c r="C36" s="179"/>
      <c r="D36" s="179"/>
      <c r="E36" s="164">
        <f t="shared" si="3"/>
        <v>0</v>
      </c>
      <c r="F36" s="180"/>
      <c r="G36" s="180"/>
      <c r="H36" s="179"/>
      <c r="I36" s="180"/>
      <c r="J36" s="164">
        <f t="shared" si="2"/>
        <v>0</v>
      </c>
    </row>
    <row r="37" spans="1:10" s="116" customFormat="1" hidden="1">
      <c r="A37" s="161"/>
      <c r="B37" s="179"/>
      <c r="C37" s="179"/>
      <c r="D37" s="179"/>
      <c r="E37" s="164">
        <f t="shared" si="3"/>
        <v>0</v>
      </c>
      <c r="F37" s="180"/>
      <c r="G37" s="180"/>
      <c r="H37" s="179"/>
      <c r="I37" s="180"/>
      <c r="J37" s="164">
        <f t="shared" si="2"/>
        <v>0</v>
      </c>
    </row>
    <row r="38" spans="1:10" s="116" customFormat="1" hidden="1">
      <c r="A38" s="161"/>
      <c r="B38" s="179"/>
      <c r="C38" s="179"/>
      <c r="D38" s="179"/>
      <c r="E38" s="164">
        <f t="shared" si="3"/>
        <v>0</v>
      </c>
      <c r="F38" s="180"/>
      <c r="G38" s="180"/>
      <c r="H38" s="179"/>
      <c r="I38" s="180"/>
      <c r="J38" s="164">
        <f t="shared" si="2"/>
        <v>0</v>
      </c>
    </row>
    <row r="39" spans="1:10" s="116" customFormat="1" hidden="1">
      <c r="A39" s="161"/>
      <c r="B39" s="179"/>
      <c r="C39" s="179"/>
      <c r="D39" s="179"/>
      <c r="E39" s="164">
        <f t="shared" si="3"/>
        <v>0</v>
      </c>
      <c r="F39" s="180"/>
      <c r="G39" s="180"/>
      <c r="H39" s="179"/>
      <c r="I39" s="180"/>
      <c r="J39" s="164">
        <f t="shared" si="2"/>
        <v>0</v>
      </c>
    </row>
    <row r="40" spans="1:10" s="116" customFormat="1" hidden="1">
      <c r="A40" s="161"/>
      <c r="B40" s="179"/>
      <c r="C40" s="179"/>
      <c r="D40" s="179"/>
      <c r="E40" s="164">
        <f t="shared" si="3"/>
        <v>0</v>
      </c>
      <c r="F40" s="180"/>
      <c r="G40" s="180"/>
      <c r="H40" s="179"/>
      <c r="I40" s="180"/>
      <c r="J40" s="164">
        <f t="shared" si="2"/>
        <v>0</v>
      </c>
    </row>
    <row r="41" spans="1:10" s="116" customFormat="1" hidden="1">
      <c r="A41" s="161"/>
      <c r="B41" s="179"/>
      <c r="C41" s="179"/>
      <c r="D41" s="179"/>
      <c r="E41" s="164">
        <f t="shared" si="3"/>
        <v>0</v>
      </c>
      <c r="F41" s="180"/>
      <c r="G41" s="180"/>
      <c r="H41" s="179"/>
      <c r="I41" s="180"/>
      <c r="J41" s="164">
        <f t="shared" si="2"/>
        <v>0</v>
      </c>
    </row>
    <row r="42" spans="1:10" s="116" customFormat="1" hidden="1">
      <c r="A42" s="161"/>
      <c r="B42" s="179"/>
      <c r="C42" s="179"/>
      <c r="D42" s="179"/>
      <c r="E42" s="164">
        <f t="shared" si="3"/>
        <v>0</v>
      </c>
      <c r="F42" s="180"/>
      <c r="G42" s="180"/>
      <c r="H42" s="179"/>
      <c r="I42" s="180"/>
      <c r="J42" s="164">
        <f t="shared" si="2"/>
        <v>0</v>
      </c>
    </row>
    <row r="43" spans="1:10" s="116" customFormat="1" hidden="1">
      <c r="A43" s="161"/>
      <c r="B43" s="179"/>
      <c r="C43" s="179"/>
      <c r="D43" s="179"/>
      <c r="E43" s="164">
        <f t="shared" si="3"/>
        <v>0</v>
      </c>
      <c r="F43" s="180"/>
      <c r="G43" s="180"/>
      <c r="H43" s="179"/>
      <c r="I43" s="180"/>
      <c r="J43" s="164">
        <f t="shared" si="2"/>
        <v>0</v>
      </c>
    </row>
    <row r="44" spans="1:10" s="116" customFormat="1" hidden="1">
      <c r="A44" s="161"/>
      <c r="B44" s="179"/>
      <c r="C44" s="179"/>
      <c r="D44" s="179"/>
      <c r="E44" s="164">
        <f t="shared" si="3"/>
        <v>0</v>
      </c>
      <c r="F44" s="180"/>
      <c r="G44" s="180"/>
      <c r="H44" s="179"/>
      <c r="I44" s="180"/>
      <c r="J44" s="164">
        <f t="shared" si="2"/>
        <v>0</v>
      </c>
    </row>
    <row r="45" spans="1:10" s="116" customFormat="1" hidden="1">
      <c r="A45" s="161"/>
      <c r="B45" s="179"/>
      <c r="C45" s="179"/>
      <c r="D45" s="179"/>
      <c r="E45" s="164">
        <f t="shared" si="3"/>
        <v>0</v>
      </c>
      <c r="F45" s="180"/>
      <c r="G45" s="180"/>
      <c r="H45" s="179"/>
      <c r="I45" s="180"/>
      <c r="J45" s="164">
        <f t="shared" si="2"/>
        <v>0</v>
      </c>
    </row>
    <row r="46" spans="1:10" s="116" customFormat="1" hidden="1">
      <c r="A46" s="161"/>
      <c r="B46" s="179"/>
      <c r="C46" s="179"/>
      <c r="D46" s="179"/>
      <c r="E46" s="164">
        <f t="shared" si="3"/>
        <v>0</v>
      </c>
      <c r="F46" s="180"/>
      <c r="G46" s="180"/>
      <c r="H46" s="179"/>
      <c r="I46" s="180"/>
      <c r="J46" s="164">
        <f t="shared" si="2"/>
        <v>0</v>
      </c>
    </row>
    <row r="47" spans="1:10" s="116" customFormat="1" hidden="1">
      <c r="A47" s="161"/>
      <c r="B47" s="179"/>
      <c r="C47" s="179"/>
      <c r="D47" s="179"/>
      <c r="E47" s="164">
        <f t="shared" si="3"/>
        <v>0</v>
      </c>
      <c r="F47" s="180"/>
      <c r="G47" s="180"/>
      <c r="H47" s="179"/>
      <c r="I47" s="180"/>
      <c r="J47" s="164">
        <f t="shared" si="2"/>
        <v>0</v>
      </c>
    </row>
    <row r="48" spans="1:10" s="116" customFormat="1" hidden="1">
      <c r="A48" s="161"/>
      <c r="B48" s="179"/>
      <c r="C48" s="179"/>
      <c r="D48" s="179"/>
      <c r="E48" s="164">
        <f t="shared" si="3"/>
        <v>0</v>
      </c>
      <c r="F48" s="180"/>
      <c r="G48" s="180"/>
      <c r="H48" s="179"/>
      <c r="I48" s="180"/>
      <c r="J48" s="164">
        <f t="shared" si="2"/>
        <v>0</v>
      </c>
    </row>
    <row r="49" spans="1:13" s="116" customFormat="1" hidden="1">
      <c r="A49" s="161"/>
      <c r="B49" s="179"/>
      <c r="C49" s="179"/>
      <c r="D49" s="179"/>
      <c r="E49" s="164">
        <f t="shared" si="3"/>
        <v>0</v>
      </c>
      <c r="F49" s="180"/>
      <c r="G49" s="180"/>
      <c r="H49" s="179"/>
      <c r="I49" s="180"/>
      <c r="J49" s="164">
        <f t="shared" si="2"/>
        <v>0</v>
      </c>
    </row>
    <row r="50" spans="1:13" s="116" customFormat="1" hidden="1">
      <c r="A50" s="161"/>
      <c r="B50" s="179"/>
      <c r="C50" s="179"/>
      <c r="D50" s="179"/>
      <c r="E50" s="164">
        <f t="shared" si="3"/>
        <v>0</v>
      </c>
      <c r="F50" s="180"/>
      <c r="G50" s="180"/>
      <c r="H50" s="179"/>
      <c r="I50" s="180"/>
      <c r="J50" s="164">
        <f t="shared" si="2"/>
        <v>0</v>
      </c>
    </row>
    <row r="51" spans="1:13" s="116" customFormat="1" hidden="1">
      <c r="A51" s="161"/>
      <c r="B51" s="179"/>
      <c r="C51" s="179"/>
      <c r="D51" s="179"/>
      <c r="E51" s="164">
        <f t="shared" si="3"/>
        <v>0</v>
      </c>
      <c r="F51" s="180"/>
      <c r="G51" s="180"/>
      <c r="H51" s="179"/>
      <c r="I51" s="180"/>
      <c r="J51" s="164">
        <f t="shared" si="2"/>
        <v>0</v>
      </c>
    </row>
    <row r="52" spans="1:13">
      <c r="A52" s="163"/>
      <c r="B52" s="164"/>
      <c r="C52" s="164"/>
      <c r="D52" s="164"/>
      <c r="E52" s="164">
        <f>SUM(B52:D52)</f>
        <v>0</v>
      </c>
      <c r="F52" s="174"/>
      <c r="G52" s="174"/>
      <c r="H52" s="164"/>
      <c r="I52" s="174"/>
      <c r="J52" s="164">
        <f>SUM(E52:I52)</f>
        <v>0</v>
      </c>
      <c r="L52" s="117"/>
      <c r="M52" s="113"/>
    </row>
    <row r="53" spans="1:13">
      <c r="A53" s="165" t="s">
        <v>31</v>
      </c>
      <c r="B53" s="166">
        <f>SUM(B29:B52)</f>
        <v>0</v>
      </c>
      <c r="C53" s="166">
        <f t="shared" ref="C53:I53" si="4">SUM(C29:C52)</f>
        <v>0</v>
      </c>
      <c r="D53" s="166">
        <f t="shared" si="4"/>
        <v>0</v>
      </c>
      <c r="E53" s="166">
        <f t="shared" si="4"/>
        <v>0</v>
      </c>
      <c r="F53" s="175">
        <f t="shared" si="4"/>
        <v>0</v>
      </c>
      <c r="G53" s="175">
        <f t="shared" si="4"/>
        <v>0</v>
      </c>
      <c r="H53" s="166">
        <f>SUM(H29:H52)</f>
        <v>0</v>
      </c>
      <c r="I53" s="175">
        <f t="shared" si="4"/>
        <v>0</v>
      </c>
      <c r="J53" s="166">
        <f>SUM(J29:J52)</f>
        <v>0</v>
      </c>
      <c r="L53" s="117"/>
    </row>
  </sheetData>
  <mergeCells count="2">
    <mergeCell ref="A11:J11"/>
    <mergeCell ref="A27:J27"/>
  </mergeCells>
  <printOptions horizontalCentered="1"/>
  <pageMargins left="0.19685039370078741" right="0" top="0.19685039370078741" bottom="0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3"/>
  <sheetViews>
    <sheetView view="pageLayout" topLeftCell="A60" zoomScaleNormal="100" zoomScaleSheetLayoutView="100" workbookViewId="0">
      <selection activeCell="D53" sqref="D53"/>
    </sheetView>
  </sheetViews>
  <sheetFormatPr defaultRowHeight="24"/>
  <cols>
    <col min="1" max="1" width="9" style="2" customWidth="1"/>
    <col min="2" max="2" width="5.5703125" style="2" customWidth="1"/>
    <col min="3" max="3" width="9.140625" style="2" customWidth="1"/>
    <col min="4" max="4" width="11.42578125" style="2" customWidth="1"/>
    <col min="5" max="5" width="13" style="2" customWidth="1"/>
    <col min="6" max="6" width="15.7109375" style="18" customWidth="1"/>
    <col min="7" max="7" width="15.42578125" style="18" customWidth="1"/>
    <col min="8" max="242" width="9" style="2"/>
    <col min="243" max="243" width="1.42578125" style="2" customWidth="1"/>
    <col min="244" max="244" width="2.5703125" style="2" customWidth="1"/>
    <col min="245" max="245" width="29.85546875" style="2" customWidth="1"/>
    <col min="246" max="246" width="7.140625" style="2" customWidth="1"/>
    <col min="247" max="247" width="4.42578125" style="2" customWidth="1"/>
    <col min="248" max="248" width="11.42578125" style="2" customWidth="1"/>
    <col min="249" max="250" width="11.5703125" style="2" customWidth="1"/>
    <col min="251" max="251" width="5.5703125" style="2" customWidth="1"/>
    <col min="252" max="252" width="0.28515625" style="2" customWidth="1"/>
    <col min="253" max="253" width="5.5703125" style="2" customWidth="1"/>
    <col min="254" max="254" width="11.5703125" style="2" customWidth="1"/>
    <col min="255" max="255" width="1.42578125" style="2" customWidth="1"/>
    <col min="256" max="256" width="10.140625" style="2" customWidth="1"/>
    <col min="257" max="257" width="10.85546875" style="2" customWidth="1"/>
    <col min="258" max="258" width="0.5703125" style="2" customWidth="1"/>
    <col min="259" max="259" width="0.42578125" style="2" customWidth="1"/>
    <col min="260" max="261" width="0" style="2" hidden="1" customWidth="1"/>
    <col min="262" max="262" width="0.140625" style="2" customWidth="1"/>
    <col min="263" max="498" width="9" style="2"/>
    <col min="499" max="499" width="1.42578125" style="2" customWidth="1"/>
    <col min="500" max="500" width="2.5703125" style="2" customWidth="1"/>
    <col min="501" max="501" width="29.85546875" style="2" customWidth="1"/>
    <col min="502" max="502" width="7.140625" style="2" customWidth="1"/>
    <col min="503" max="503" width="4.42578125" style="2" customWidth="1"/>
    <col min="504" max="504" width="11.42578125" style="2" customWidth="1"/>
    <col min="505" max="506" width="11.5703125" style="2" customWidth="1"/>
    <col min="507" max="507" width="5.5703125" style="2" customWidth="1"/>
    <col min="508" max="508" width="0.28515625" style="2" customWidth="1"/>
    <col min="509" max="509" width="5.5703125" style="2" customWidth="1"/>
    <col min="510" max="510" width="11.5703125" style="2" customWidth="1"/>
    <col min="511" max="511" width="1.42578125" style="2" customWidth="1"/>
    <col min="512" max="512" width="10.140625" style="2" customWidth="1"/>
    <col min="513" max="513" width="10.85546875" style="2" customWidth="1"/>
    <col min="514" max="514" width="0.5703125" style="2" customWidth="1"/>
    <col min="515" max="515" width="0.42578125" style="2" customWidth="1"/>
    <col min="516" max="517" width="0" style="2" hidden="1" customWidth="1"/>
    <col min="518" max="518" width="0.140625" style="2" customWidth="1"/>
    <col min="519" max="754" width="9" style="2"/>
    <col min="755" max="755" width="1.42578125" style="2" customWidth="1"/>
    <col min="756" max="756" width="2.5703125" style="2" customWidth="1"/>
    <col min="757" max="757" width="29.85546875" style="2" customWidth="1"/>
    <col min="758" max="758" width="7.140625" style="2" customWidth="1"/>
    <col min="759" max="759" width="4.42578125" style="2" customWidth="1"/>
    <col min="760" max="760" width="11.42578125" style="2" customWidth="1"/>
    <col min="761" max="762" width="11.5703125" style="2" customWidth="1"/>
    <col min="763" max="763" width="5.5703125" style="2" customWidth="1"/>
    <col min="764" max="764" width="0.28515625" style="2" customWidth="1"/>
    <col min="765" max="765" width="5.5703125" style="2" customWidth="1"/>
    <col min="766" max="766" width="11.5703125" style="2" customWidth="1"/>
    <col min="767" max="767" width="1.42578125" style="2" customWidth="1"/>
    <col min="768" max="768" width="10.140625" style="2" customWidth="1"/>
    <col min="769" max="769" width="10.85546875" style="2" customWidth="1"/>
    <col min="770" max="770" width="0.5703125" style="2" customWidth="1"/>
    <col min="771" max="771" width="0.42578125" style="2" customWidth="1"/>
    <col min="772" max="773" width="0" style="2" hidden="1" customWidth="1"/>
    <col min="774" max="774" width="0.140625" style="2" customWidth="1"/>
    <col min="775" max="1010" width="9" style="2"/>
    <col min="1011" max="1011" width="1.42578125" style="2" customWidth="1"/>
    <col min="1012" max="1012" width="2.5703125" style="2" customWidth="1"/>
    <col min="1013" max="1013" width="29.85546875" style="2" customWidth="1"/>
    <col min="1014" max="1014" width="7.140625" style="2" customWidth="1"/>
    <col min="1015" max="1015" width="4.42578125" style="2" customWidth="1"/>
    <col min="1016" max="1016" width="11.42578125" style="2" customWidth="1"/>
    <col min="1017" max="1018" width="11.5703125" style="2" customWidth="1"/>
    <col min="1019" max="1019" width="5.5703125" style="2" customWidth="1"/>
    <col min="1020" max="1020" width="0.28515625" style="2" customWidth="1"/>
    <col min="1021" max="1021" width="5.5703125" style="2" customWidth="1"/>
    <col min="1022" max="1022" width="11.5703125" style="2" customWidth="1"/>
    <col min="1023" max="1023" width="1.42578125" style="2" customWidth="1"/>
    <col min="1024" max="1024" width="10.140625" style="2" customWidth="1"/>
    <col min="1025" max="1025" width="10.85546875" style="2" customWidth="1"/>
    <col min="1026" max="1026" width="0.5703125" style="2" customWidth="1"/>
    <col min="1027" max="1027" width="0.42578125" style="2" customWidth="1"/>
    <col min="1028" max="1029" width="0" style="2" hidden="1" customWidth="1"/>
    <col min="1030" max="1030" width="0.140625" style="2" customWidth="1"/>
    <col min="1031" max="1266" width="9" style="2"/>
    <col min="1267" max="1267" width="1.42578125" style="2" customWidth="1"/>
    <col min="1268" max="1268" width="2.5703125" style="2" customWidth="1"/>
    <col min="1269" max="1269" width="29.85546875" style="2" customWidth="1"/>
    <col min="1270" max="1270" width="7.140625" style="2" customWidth="1"/>
    <col min="1271" max="1271" width="4.42578125" style="2" customWidth="1"/>
    <col min="1272" max="1272" width="11.42578125" style="2" customWidth="1"/>
    <col min="1273" max="1274" width="11.5703125" style="2" customWidth="1"/>
    <col min="1275" max="1275" width="5.5703125" style="2" customWidth="1"/>
    <col min="1276" max="1276" width="0.28515625" style="2" customWidth="1"/>
    <col min="1277" max="1277" width="5.5703125" style="2" customWidth="1"/>
    <col min="1278" max="1278" width="11.5703125" style="2" customWidth="1"/>
    <col min="1279" max="1279" width="1.42578125" style="2" customWidth="1"/>
    <col min="1280" max="1280" width="10.140625" style="2" customWidth="1"/>
    <col min="1281" max="1281" width="10.85546875" style="2" customWidth="1"/>
    <col min="1282" max="1282" width="0.5703125" style="2" customWidth="1"/>
    <col min="1283" max="1283" width="0.42578125" style="2" customWidth="1"/>
    <col min="1284" max="1285" width="0" style="2" hidden="1" customWidth="1"/>
    <col min="1286" max="1286" width="0.140625" style="2" customWidth="1"/>
    <col min="1287" max="1522" width="9" style="2"/>
    <col min="1523" max="1523" width="1.42578125" style="2" customWidth="1"/>
    <col min="1524" max="1524" width="2.5703125" style="2" customWidth="1"/>
    <col min="1525" max="1525" width="29.85546875" style="2" customWidth="1"/>
    <col min="1526" max="1526" width="7.140625" style="2" customWidth="1"/>
    <col min="1527" max="1527" width="4.42578125" style="2" customWidth="1"/>
    <col min="1528" max="1528" width="11.42578125" style="2" customWidth="1"/>
    <col min="1529" max="1530" width="11.5703125" style="2" customWidth="1"/>
    <col min="1531" max="1531" width="5.5703125" style="2" customWidth="1"/>
    <col min="1532" max="1532" width="0.28515625" style="2" customWidth="1"/>
    <col min="1533" max="1533" width="5.5703125" style="2" customWidth="1"/>
    <col min="1534" max="1534" width="11.5703125" style="2" customWidth="1"/>
    <col min="1535" max="1535" width="1.42578125" style="2" customWidth="1"/>
    <col min="1536" max="1536" width="10.140625" style="2" customWidth="1"/>
    <col min="1537" max="1537" width="10.85546875" style="2" customWidth="1"/>
    <col min="1538" max="1538" width="0.5703125" style="2" customWidth="1"/>
    <col min="1539" max="1539" width="0.42578125" style="2" customWidth="1"/>
    <col min="1540" max="1541" width="0" style="2" hidden="1" customWidth="1"/>
    <col min="1542" max="1542" width="0.140625" style="2" customWidth="1"/>
    <col min="1543" max="1778" width="9" style="2"/>
    <col min="1779" max="1779" width="1.42578125" style="2" customWidth="1"/>
    <col min="1780" max="1780" width="2.5703125" style="2" customWidth="1"/>
    <col min="1781" max="1781" width="29.85546875" style="2" customWidth="1"/>
    <col min="1782" max="1782" width="7.140625" style="2" customWidth="1"/>
    <col min="1783" max="1783" width="4.42578125" style="2" customWidth="1"/>
    <col min="1784" max="1784" width="11.42578125" style="2" customWidth="1"/>
    <col min="1785" max="1786" width="11.5703125" style="2" customWidth="1"/>
    <col min="1787" max="1787" width="5.5703125" style="2" customWidth="1"/>
    <col min="1788" max="1788" width="0.28515625" style="2" customWidth="1"/>
    <col min="1789" max="1789" width="5.5703125" style="2" customWidth="1"/>
    <col min="1790" max="1790" width="11.5703125" style="2" customWidth="1"/>
    <col min="1791" max="1791" width="1.42578125" style="2" customWidth="1"/>
    <col min="1792" max="1792" width="10.140625" style="2" customWidth="1"/>
    <col min="1793" max="1793" width="10.85546875" style="2" customWidth="1"/>
    <col min="1794" max="1794" width="0.5703125" style="2" customWidth="1"/>
    <col min="1795" max="1795" width="0.42578125" style="2" customWidth="1"/>
    <col min="1796" max="1797" width="0" style="2" hidden="1" customWidth="1"/>
    <col min="1798" max="1798" width="0.140625" style="2" customWidth="1"/>
    <col min="1799" max="2034" width="9" style="2"/>
    <col min="2035" max="2035" width="1.42578125" style="2" customWidth="1"/>
    <col min="2036" max="2036" width="2.5703125" style="2" customWidth="1"/>
    <col min="2037" max="2037" width="29.85546875" style="2" customWidth="1"/>
    <col min="2038" max="2038" width="7.140625" style="2" customWidth="1"/>
    <col min="2039" max="2039" width="4.42578125" style="2" customWidth="1"/>
    <col min="2040" max="2040" width="11.42578125" style="2" customWidth="1"/>
    <col min="2041" max="2042" width="11.5703125" style="2" customWidth="1"/>
    <col min="2043" max="2043" width="5.5703125" style="2" customWidth="1"/>
    <col min="2044" max="2044" width="0.28515625" style="2" customWidth="1"/>
    <col min="2045" max="2045" width="5.5703125" style="2" customWidth="1"/>
    <col min="2046" max="2046" width="11.5703125" style="2" customWidth="1"/>
    <col min="2047" max="2047" width="1.42578125" style="2" customWidth="1"/>
    <col min="2048" max="2048" width="10.140625" style="2" customWidth="1"/>
    <col min="2049" max="2049" width="10.85546875" style="2" customWidth="1"/>
    <col min="2050" max="2050" width="0.5703125" style="2" customWidth="1"/>
    <col min="2051" max="2051" width="0.42578125" style="2" customWidth="1"/>
    <col min="2052" max="2053" width="0" style="2" hidden="1" customWidth="1"/>
    <col min="2054" max="2054" width="0.140625" style="2" customWidth="1"/>
    <col min="2055" max="2290" width="9" style="2"/>
    <col min="2291" max="2291" width="1.42578125" style="2" customWidth="1"/>
    <col min="2292" max="2292" width="2.5703125" style="2" customWidth="1"/>
    <col min="2293" max="2293" width="29.85546875" style="2" customWidth="1"/>
    <col min="2294" max="2294" width="7.140625" style="2" customWidth="1"/>
    <col min="2295" max="2295" width="4.42578125" style="2" customWidth="1"/>
    <col min="2296" max="2296" width="11.42578125" style="2" customWidth="1"/>
    <col min="2297" max="2298" width="11.5703125" style="2" customWidth="1"/>
    <col min="2299" max="2299" width="5.5703125" style="2" customWidth="1"/>
    <col min="2300" max="2300" width="0.28515625" style="2" customWidth="1"/>
    <col min="2301" max="2301" width="5.5703125" style="2" customWidth="1"/>
    <col min="2302" max="2302" width="11.5703125" style="2" customWidth="1"/>
    <col min="2303" max="2303" width="1.42578125" style="2" customWidth="1"/>
    <col min="2304" max="2304" width="10.140625" style="2" customWidth="1"/>
    <col min="2305" max="2305" width="10.85546875" style="2" customWidth="1"/>
    <col min="2306" max="2306" width="0.5703125" style="2" customWidth="1"/>
    <col min="2307" max="2307" width="0.42578125" style="2" customWidth="1"/>
    <col min="2308" max="2309" width="0" style="2" hidden="1" customWidth="1"/>
    <col min="2310" max="2310" width="0.140625" style="2" customWidth="1"/>
    <col min="2311" max="2546" width="9" style="2"/>
    <col min="2547" max="2547" width="1.42578125" style="2" customWidth="1"/>
    <col min="2548" max="2548" width="2.5703125" style="2" customWidth="1"/>
    <col min="2549" max="2549" width="29.85546875" style="2" customWidth="1"/>
    <col min="2550" max="2550" width="7.140625" style="2" customWidth="1"/>
    <col min="2551" max="2551" width="4.42578125" style="2" customWidth="1"/>
    <col min="2552" max="2552" width="11.42578125" style="2" customWidth="1"/>
    <col min="2553" max="2554" width="11.5703125" style="2" customWidth="1"/>
    <col min="2555" max="2555" width="5.5703125" style="2" customWidth="1"/>
    <col min="2556" max="2556" width="0.28515625" style="2" customWidth="1"/>
    <col min="2557" max="2557" width="5.5703125" style="2" customWidth="1"/>
    <col min="2558" max="2558" width="11.5703125" style="2" customWidth="1"/>
    <col min="2559" max="2559" width="1.42578125" style="2" customWidth="1"/>
    <col min="2560" max="2560" width="10.140625" style="2" customWidth="1"/>
    <col min="2561" max="2561" width="10.85546875" style="2" customWidth="1"/>
    <col min="2562" max="2562" width="0.5703125" style="2" customWidth="1"/>
    <col min="2563" max="2563" width="0.42578125" style="2" customWidth="1"/>
    <col min="2564" max="2565" width="0" style="2" hidden="1" customWidth="1"/>
    <col min="2566" max="2566" width="0.140625" style="2" customWidth="1"/>
    <col min="2567" max="2802" width="9" style="2"/>
    <col min="2803" max="2803" width="1.42578125" style="2" customWidth="1"/>
    <col min="2804" max="2804" width="2.5703125" style="2" customWidth="1"/>
    <col min="2805" max="2805" width="29.85546875" style="2" customWidth="1"/>
    <col min="2806" max="2806" width="7.140625" style="2" customWidth="1"/>
    <col min="2807" max="2807" width="4.42578125" style="2" customWidth="1"/>
    <col min="2808" max="2808" width="11.42578125" style="2" customWidth="1"/>
    <col min="2809" max="2810" width="11.5703125" style="2" customWidth="1"/>
    <col min="2811" max="2811" width="5.5703125" style="2" customWidth="1"/>
    <col min="2812" max="2812" width="0.28515625" style="2" customWidth="1"/>
    <col min="2813" max="2813" width="5.5703125" style="2" customWidth="1"/>
    <col min="2814" max="2814" width="11.5703125" style="2" customWidth="1"/>
    <col min="2815" max="2815" width="1.42578125" style="2" customWidth="1"/>
    <col min="2816" max="2816" width="10.140625" style="2" customWidth="1"/>
    <col min="2817" max="2817" width="10.85546875" style="2" customWidth="1"/>
    <col min="2818" max="2818" width="0.5703125" style="2" customWidth="1"/>
    <col min="2819" max="2819" width="0.42578125" style="2" customWidth="1"/>
    <col min="2820" max="2821" width="0" style="2" hidden="1" customWidth="1"/>
    <col min="2822" max="2822" width="0.140625" style="2" customWidth="1"/>
    <col min="2823" max="3058" width="9" style="2"/>
    <col min="3059" max="3059" width="1.42578125" style="2" customWidth="1"/>
    <col min="3060" max="3060" width="2.5703125" style="2" customWidth="1"/>
    <col min="3061" max="3061" width="29.85546875" style="2" customWidth="1"/>
    <col min="3062" max="3062" width="7.140625" style="2" customWidth="1"/>
    <col min="3063" max="3063" width="4.42578125" style="2" customWidth="1"/>
    <col min="3064" max="3064" width="11.42578125" style="2" customWidth="1"/>
    <col min="3065" max="3066" width="11.5703125" style="2" customWidth="1"/>
    <col min="3067" max="3067" width="5.5703125" style="2" customWidth="1"/>
    <col min="3068" max="3068" width="0.28515625" style="2" customWidth="1"/>
    <col min="3069" max="3069" width="5.5703125" style="2" customWidth="1"/>
    <col min="3070" max="3070" width="11.5703125" style="2" customWidth="1"/>
    <col min="3071" max="3071" width="1.42578125" style="2" customWidth="1"/>
    <col min="3072" max="3072" width="10.140625" style="2" customWidth="1"/>
    <col min="3073" max="3073" width="10.85546875" style="2" customWidth="1"/>
    <col min="3074" max="3074" width="0.5703125" style="2" customWidth="1"/>
    <col min="3075" max="3075" width="0.42578125" style="2" customWidth="1"/>
    <col min="3076" max="3077" width="0" style="2" hidden="1" customWidth="1"/>
    <col min="3078" max="3078" width="0.140625" style="2" customWidth="1"/>
    <col min="3079" max="3314" width="9" style="2"/>
    <col min="3315" max="3315" width="1.42578125" style="2" customWidth="1"/>
    <col min="3316" max="3316" width="2.5703125" style="2" customWidth="1"/>
    <col min="3317" max="3317" width="29.85546875" style="2" customWidth="1"/>
    <col min="3318" max="3318" width="7.140625" style="2" customWidth="1"/>
    <col min="3319" max="3319" width="4.42578125" style="2" customWidth="1"/>
    <col min="3320" max="3320" width="11.42578125" style="2" customWidth="1"/>
    <col min="3321" max="3322" width="11.5703125" style="2" customWidth="1"/>
    <col min="3323" max="3323" width="5.5703125" style="2" customWidth="1"/>
    <col min="3324" max="3324" width="0.28515625" style="2" customWidth="1"/>
    <col min="3325" max="3325" width="5.5703125" style="2" customWidth="1"/>
    <col min="3326" max="3326" width="11.5703125" style="2" customWidth="1"/>
    <col min="3327" max="3327" width="1.42578125" style="2" customWidth="1"/>
    <col min="3328" max="3328" width="10.140625" style="2" customWidth="1"/>
    <col min="3329" max="3329" width="10.85546875" style="2" customWidth="1"/>
    <col min="3330" max="3330" width="0.5703125" style="2" customWidth="1"/>
    <col min="3331" max="3331" width="0.42578125" style="2" customWidth="1"/>
    <col min="3332" max="3333" width="0" style="2" hidden="1" customWidth="1"/>
    <col min="3334" max="3334" width="0.140625" style="2" customWidth="1"/>
    <col min="3335" max="3570" width="9" style="2"/>
    <col min="3571" max="3571" width="1.42578125" style="2" customWidth="1"/>
    <col min="3572" max="3572" width="2.5703125" style="2" customWidth="1"/>
    <col min="3573" max="3573" width="29.85546875" style="2" customWidth="1"/>
    <col min="3574" max="3574" width="7.140625" style="2" customWidth="1"/>
    <col min="3575" max="3575" width="4.42578125" style="2" customWidth="1"/>
    <col min="3576" max="3576" width="11.42578125" style="2" customWidth="1"/>
    <col min="3577" max="3578" width="11.5703125" style="2" customWidth="1"/>
    <col min="3579" max="3579" width="5.5703125" style="2" customWidth="1"/>
    <col min="3580" max="3580" width="0.28515625" style="2" customWidth="1"/>
    <col min="3581" max="3581" width="5.5703125" style="2" customWidth="1"/>
    <col min="3582" max="3582" width="11.5703125" style="2" customWidth="1"/>
    <col min="3583" max="3583" width="1.42578125" style="2" customWidth="1"/>
    <col min="3584" max="3584" width="10.140625" style="2" customWidth="1"/>
    <col min="3585" max="3585" width="10.85546875" style="2" customWidth="1"/>
    <col min="3586" max="3586" width="0.5703125" style="2" customWidth="1"/>
    <col min="3587" max="3587" width="0.42578125" style="2" customWidth="1"/>
    <col min="3588" max="3589" width="0" style="2" hidden="1" customWidth="1"/>
    <col min="3590" max="3590" width="0.140625" style="2" customWidth="1"/>
    <col min="3591" max="3826" width="9" style="2"/>
    <col min="3827" max="3827" width="1.42578125" style="2" customWidth="1"/>
    <col min="3828" max="3828" width="2.5703125" style="2" customWidth="1"/>
    <col min="3829" max="3829" width="29.85546875" style="2" customWidth="1"/>
    <col min="3830" max="3830" width="7.140625" style="2" customWidth="1"/>
    <col min="3831" max="3831" width="4.42578125" style="2" customWidth="1"/>
    <col min="3832" max="3832" width="11.42578125" style="2" customWidth="1"/>
    <col min="3833" max="3834" width="11.5703125" style="2" customWidth="1"/>
    <col min="3835" max="3835" width="5.5703125" style="2" customWidth="1"/>
    <col min="3836" max="3836" width="0.28515625" style="2" customWidth="1"/>
    <col min="3837" max="3837" width="5.5703125" style="2" customWidth="1"/>
    <col min="3838" max="3838" width="11.5703125" style="2" customWidth="1"/>
    <col min="3839" max="3839" width="1.42578125" style="2" customWidth="1"/>
    <col min="3840" max="3840" width="10.140625" style="2" customWidth="1"/>
    <col min="3841" max="3841" width="10.85546875" style="2" customWidth="1"/>
    <col min="3842" max="3842" width="0.5703125" style="2" customWidth="1"/>
    <col min="3843" max="3843" width="0.42578125" style="2" customWidth="1"/>
    <col min="3844" max="3845" width="0" style="2" hidden="1" customWidth="1"/>
    <col min="3846" max="3846" width="0.140625" style="2" customWidth="1"/>
    <col min="3847" max="4082" width="9" style="2"/>
    <col min="4083" max="4083" width="1.42578125" style="2" customWidth="1"/>
    <col min="4084" max="4084" width="2.5703125" style="2" customWidth="1"/>
    <col min="4085" max="4085" width="29.85546875" style="2" customWidth="1"/>
    <col min="4086" max="4086" width="7.140625" style="2" customWidth="1"/>
    <col min="4087" max="4087" width="4.42578125" style="2" customWidth="1"/>
    <col min="4088" max="4088" width="11.42578125" style="2" customWidth="1"/>
    <col min="4089" max="4090" width="11.5703125" style="2" customWidth="1"/>
    <col min="4091" max="4091" width="5.5703125" style="2" customWidth="1"/>
    <col min="4092" max="4092" width="0.28515625" style="2" customWidth="1"/>
    <col min="4093" max="4093" width="5.5703125" style="2" customWidth="1"/>
    <col min="4094" max="4094" width="11.5703125" style="2" customWidth="1"/>
    <col min="4095" max="4095" width="1.42578125" style="2" customWidth="1"/>
    <col min="4096" max="4096" width="10.140625" style="2" customWidth="1"/>
    <col min="4097" max="4097" width="10.85546875" style="2" customWidth="1"/>
    <col min="4098" max="4098" width="0.5703125" style="2" customWidth="1"/>
    <col min="4099" max="4099" width="0.42578125" style="2" customWidth="1"/>
    <col min="4100" max="4101" width="0" style="2" hidden="1" customWidth="1"/>
    <col min="4102" max="4102" width="0.140625" style="2" customWidth="1"/>
    <col min="4103" max="4338" width="9" style="2"/>
    <col min="4339" max="4339" width="1.42578125" style="2" customWidth="1"/>
    <col min="4340" max="4340" width="2.5703125" style="2" customWidth="1"/>
    <col min="4341" max="4341" width="29.85546875" style="2" customWidth="1"/>
    <col min="4342" max="4342" width="7.140625" style="2" customWidth="1"/>
    <col min="4343" max="4343" width="4.42578125" style="2" customWidth="1"/>
    <col min="4344" max="4344" width="11.42578125" style="2" customWidth="1"/>
    <col min="4345" max="4346" width="11.5703125" style="2" customWidth="1"/>
    <col min="4347" max="4347" width="5.5703125" style="2" customWidth="1"/>
    <col min="4348" max="4348" width="0.28515625" style="2" customWidth="1"/>
    <col min="4349" max="4349" width="5.5703125" style="2" customWidth="1"/>
    <col min="4350" max="4350" width="11.5703125" style="2" customWidth="1"/>
    <col min="4351" max="4351" width="1.42578125" style="2" customWidth="1"/>
    <col min="4352" max="4352" width="10.140625" style="2" customWidth="1"/>
    <col min="4353" max="4353" width="10.85546875" style="2" customWidth="1"/>
    <col min="4354" max="4354" width="0.5703125" style="2" customWidth="1"/>
    <col min="4355" max="4355" width="0.42578125" style="2" customWidth="1"/>
    <col min="4356" max="4357" width="0" style="2" hidden="1" customWidth="1"/>
    <col min="4358" max="4358" width="0.140625" style="2" customWidth="1"/>
    <col min="4359" max="4594" width="9" style="2"/>
    <col min="4595" max="4595" width="1.42578125" style="2" customWidth="1"/>
    <col min="4596" max="4596" width="2.5703125" style="2" customWidth="1"/>
    <col min="4597" max="4597" width="29.85546875" style="2" customWidth="1"/>
    <col min="4598" max="4598" width="7.140625" style="2" customWidth="1"/>
    <col min="4599" max="4599" width="4.42578125" style="2" customWidth="1"/>
    <col min="4600" max="4600" width="11.42578125" style="2" customWidth="1"/>
    <col min="4601" max="4602" width="11.5703125" style="2" customWidth="1"/>
    <col min="4603" max="4603" width="5.5703125" style="2" customWidth="1"/>
    <col min="4604" max="4604" width="0.28515625" style="2" customWidth="1"/>
    <col min="4605" max="4605" width="5.5703125" style="2" customWidth="1"/>
    <col min="4606" max="4606" width="11.5703125" style="2" customWidth="1"/>
    <col min="4607" max="4607" width="1.42578125" style="2" customWidth="1"/>
    <col min="4608" max="4608" width="10.140625" style="2" customWidth="1"/>
    <col min="4609" max="4609" width="10.85546875" style="2" customWidth="1"/>
    <col min="4610" max="4610" width="0.5703125" style="2" customWidth="1"/>
    <col min="4611" max="4611" width="0.42578125" style="2" customWidth="1"/>
    <col min="4612" max="4613" width="0" style="2" hidden="1" customWidth="1"/>
    <col min="4614" max="4614" width="0.140625" style="2" customWidth="1"/>
    <col min="4615" max="4850" width="9" style="2"/>
    <col min="4851" max="4851" width="1.42578125" style="2" customWidth="1"/>
    <col min="4852" max="4852" width="2.5703125" style="2" customWidth="1"/>
    <col min="4853" max="4853" width="29.85546875" style="2" customWidth="1"/>
    <col min="4854" max="4854" width="7.140625" style="2" customWidth="1"/>
    <col min="4855" max="4855" width="4.42578125" style="2" customWidth="1"/>
    <col min="4856" max="4856" width="11.42578125" style="2" customWidth="1"/>
    <col min="4857" max="4858" width="11.5703125" style="2" customWidth="1"/>
    <col min="4859" max="4859" width="5.5703125" style="2" customWidth="1"/>
    <col min="4860" max="4860" width="0.28515625" style="2" customWidth="1"/>
    <col min="4861" max="4861" width="5.5703125" style="2" customWidth="1"/>
    <col min="4862" max="4862" width="11.5703125" style="2" customWidth="1"/>
    <col min="4863" max="4863" width="1.42578125" style="2" customWidth="1"/>
    <col min="4864" max="4864" width="10.140625" style="2" customWidth="1"/>
    <col min="4865" max="4865" width="10.85546875" style="2" customWidth="1"/>
    <col min="4866" max="4866" width="0.5703125" style="2" customWidth="1"/>
    <col min="4867" max="4867" width="0.42578125" style="2" customWidth="1"/>
    <col min="4868" max="4869" width="0" style="2" hidden="1" customWidth="1"/>
    <col min="4870" max="4870" width="0.140625" style="2" customWidth="1"/>
    <col min="4871" max="5106" width="9" style="2"/>
    <col min="5107" max="5107" width="1.42578125" style="2" customWidth="1"/>
    <col min="5108" max="5108" width="2.5703125" style="2" customWidth="1"/>
    <col min="5109" max="5109" width="29.85546875" style="2" customWidth="1"/>
    <col min="5110" max="5110" width="7.140625" style="2" customWidth="1"/>
    <col min="5111" max="5111" width="4.42578125" style="2" customWidth="1"/>
    <col min="5112" max="5112" width="11.42578125" style="2" customWidth="1"/>
    <col min="5113" max="5114" width="11.5703125" style="2" customWidth="1"/>
    <col min="5115" max="5115" width="5.5703125" style="2" customWidth="1"/>
    <col min="5116" max="5116" width="0.28515625" style="2" customWidth="1"/>
    <col min="5117" max="5117" width="5.5703125" style="2" customWidth="1"/>
    <col min="5118" max="5118" width="11.5703125" style="2" customWidth="1"/>
    <col min="5119" max="5119" width="1.42578125" style="2" customWidth="1"/>
    <col min="5120" max="5120" width="10.140625" style="2" customWidth="1"/>
    <col min="5121" max="5121" width="10.85546875" style="2" customWidth="1"/>
    <col min="5122" max="5122" width="0.5703125" style="2" customWidth="1"/>
    <col min="5123" max="5123" width="0.42578125" style="2" customWidth="1"/>
    <col min="5124" max="5125" width="0" style="2" hidden="1" customWidth="1"/>
    <col min="5126" max="5126" width="0.140625" style="2" customWidth="1"/>
    <col min="5127" max="5362" width="9" style="2"/>
    <col min="5363" max="5363" width="1.42578125" style="2" customWidth="1"/>
    <col min="5364" max="5364" width="2.5703125" style="2" customWidth="1"/>
    <col min="5365" max="5365" width="29.85546875" style="2" customWidth="1"/>
    <col min="5366" max="5366" width="7.140625" style="2" customWidth="1"/>
    <col min="5367" max="5367" width="4.42578125" style="2" customWidth="1"/>
    <col min="5368" max="5368" width="11.42578125" style="2" customWidth="1"/>
    <col min="5369" max="5370" width="11.5703125" style="2" customWidth="1"/>
    <col min="5371" max="5371" width="5.5703125" style="2" customWidth="1"/>
    <col min="5372" max="5372" width="0.28515625" style="2" customWidth="1"/>
    <col min="5373" max="5373" width="5.5703125" style="2" customWidth="1"/>
    <col min="5374" max="5374" width="11.5703125" style="2" customWidth="1"/>
    <col min="5375" max="5375" width="1.42578125" style="2" customWidth="1"/>
    <col min="5376" max="5376" width="10.140625" style="2" customWidth="1"/>
    <col min="5377" max="5377" width="10.85546875" style="2" customWidth="1"/>
    <col min="5378" max="5378" width="0.5703125" style="2" customWidth="1"/>
    <col min="5379" max="5379" width="0.42578125" style="2" customWidth="1"/>
    <col min="5380" max="5381" width="0" style="2" hidden="1" customWidth="1"/>
    <col min="5382" max="5382" width="0.140625" style="2" customWidth="1"/>
    <col min="5383" max="5618" width="9" style="2"/>
    <col min="5619" max="5619" width="1.42578125" style="2" customWidth="1"/>
    <col min="5620" max="5620" width="2.5703125" style="2" customWidth="1"/>
    <col min="5621" max="5621" width="29.85546875" style="2" customWidth="1"/>
    <col min="5622" max="5622" width="7.140625" style="2" customWidth="1"/>
    <col min="5623" max="5623" width="4.42578125" style="2" customWidth="1"/>
    <col min="5624" max="5624" width="11.42578125" style="2" customWidth="1"/>
    <col min="5625" max="5626" width="11.5703125" style="2" customWidth="1"/>
    <col min="5627" max="5627" width="5.5703125" style="2" customWidth="1"/>
    <col min="5628" max="5628" width="0.28515625" style="2" customWidth="1"/>
    <col min="5629" max="5629" width="5.5703125" style="2" customWidth="1"/>
    <col min="5630" max="5630" width="11.5703125" style="2" customWidth="1"/>
    <col min="5631" max="5631" width="1.42578125" style="2" customWidth="1"/>
    <col min="5632" max="5632" width="10.140625" style="2" customWidth="1"/>
    <col min="5633" max="5633" width="10.85546875" style="2" customWidth="1"/>
    <col min="5634" max="5634" width="0.5703125" style="2" customWidth="1"/>
    <col min="5635" max="5635" width="0.42578125" style="2" customWidth="1"/>
    <col min="5636" max="5637" width="0" style="2" hidden="1" customWidth="1"/>
    <col min="5638" max="5638" width="0.140625" style="2" customWidth="1"/>
    <col min="5639" max="5874" width="9" style="2"/>
    <col min="5875" max="5875" width="1.42578125" style="2" customWidth="1"/>
    <col min="5876" max="5876" width="2.5703125" style="2" customWidth="1"/>
    <col min="5877" max="5877" width="29.85546875" style="2" customWidth="1"/>
    <col min="5878" max="5878" width="7.140625" style="2" customWidth="1"/>
    <col min="5879" max="5879" width="4.42578125" style="2" customWidth="1"/>
    <col min="5880" max="5880" width="11.42578125" style="2" customWidth="1"/>
    <col min="5881" max="5882" width="11.5703125" style="2" customWidth="1"/>
    <col min="5883" max="5883" width="5.5703125" style="2" customWidth="1"/>
    <col min="5884" max="5884" width="0.28515625" style="2" customWidth="1"/>
    <col min="5885" max="5885" width="5.5703125" style="2" customWidth="1"/>
    <col min="5886" max="5886" width="11.5703125" style="2" customWidth="1"/>
    <col min="5887" max="5887" width="1.42578125" style="2" customWidth="1"/>
    <col min="5888" max="5888" width="10.140625" style="2" customWidth="1"/>
    <col min="5889" max="5889" width="10.85546875" style="2" customWidth="1"/>
    <col min="5890" max="5890" width="0.5703125" style="2" customWidth="1"/>
    <col min="5891" max="5891" width="0.42578125" style="2" customWidth="1"/>
    <col min="5892" max="5893" width="0" style="2" hidden="1" customWidth="1"/>
    <col min="5894" max="5894" width="0.140625" style="2" customWidth="1"/>
    <col min="5895" max="6130" width="9" style="2"/>
    <col min="6131" max="6131" width="1.42578125" style="2" customWidth="1"/>
    <col min="6132" max="6132" width="2.5703125" style="2" customWidth="1"/>
    <col min="6133" max="6133" width="29.85546875" style="2" customWidth="1"/>
    <col min="6134" max="6134" width="7.140625" style="2" customWidth="1"/>
    <col min="6135" max="6135" width="4.42578125" style="2" customWidth="1"/>
    <col min="6136" max="6136" width="11.42578125" style="2" customWidth="1"/>
    <col min="6137" max="6138" width="11.5703125" style="2" customWidth="1"/>
    <col min="6139" max="6139" width="5.5703125" style="2" customWidth="1"/>
    <col min="6140" max="6140" width="0.28515625" style="2" customWidth="1"/>
    <col min="6141" max="6141" width="5.5703125" style="2" customWidth="1"/>
    <col min="6142" max="6142" width="11.5703125" style="2" customWidth="1"/>
    <col min="6143" max="6143" width="1.42578125" style="2" customWidth="1"/>
    <col min="6144" max="6144" width="10.140625" style="2" customWidth="1"/>
    <col min="6145" max="6145" width="10.85546875" style="2" customWidth="1"/>
    <col min="6146" max="6146" width="0.5703125" style="2" customWidth="1"/>
    <col min="6147" max="6147" width="0.42578125" style="2" customWidth="1"/>
    <col min="6148" max="6149" width="0" style="2" hidden="1" customWidth="1"/>
    <col min="6150" max="6150" width="0.140625" style="2" customWidth="1"/>
    <col min="6151" max="6386" width="9" style="2"/>
    <col min="6387" max="6387" width="1.42578125" style="2" customWidth="1"/>
    <col min="6388" max="6388" width="2.5703125" style="2" customWidth="1"/>
    <col min="6389" max="6389" width="29.85546875" style="2" customWidth="1"/>
    <col min="6390" max="6390" width="7.140625" style="2" customWidth="1"/>
    <col min="6391" max="6391" width="4.42578125" style="2" customWidth="1"/>
    <col min="6392" max="6392" width="11.42578125" style="2" customWidth="1"/>
    <col min="6393" max="6394" width="11.5703125" style="2" customWidth="1"/>
    <col min="6395" max="6395" width="5.5703125" style="2" customWidth="1"/>
    <col min="6396" max="6396" width="0.28515625" style="2" customWidth="1"/>
    <col min="6397" max="6397" width="5.5703125" style="2" customWidth="1"/>
    <col min="6398" max="6398" width="11.5703125" style="2" customWidth="1"/>
    <col min="6399" max="6399" width="1.42578125" style="2" customWidth="1"/>
    <col min="6400" max="6400" width="10.140625" style="2" customWidth="1"/>
    <col min="6401" max="6401" width="10.85546875" style="2" customWidth="1"/>
    <col min="6402" max="6402" width="0.5703125" style="2" customWidth="1"/>
    <col min="6403" max="6403" width="0.42578125" style="2" customWidth="1"/>
    <col min="6404" max="6405" width="0" style="2" hidden="1" customWidth="1"/>
    <col min="6406" max="6406" width="0.140625" style="2" customWidth="1"/>
    <col min="6407" max="6642" width="9" style="2"/>
    <col min="6643" max="6643" width="1.42578125" style="2" customWidth="1"/>
    <col min="6644" max="6644" width="2.5703125" style="2" customWidth="1"/>
    <col min="6645" max="6645" width="29.85546875" style="2" customWidth="1"/>
    <col min="6646" max="6646" width="7.140625" style="2" customWidth="1"/>
    <col min="6647" max="6647" width="4.42578125" style="2" customWidth="1"/>
    <col min="6648" max="6648" width="11.42578125" style="2" customWidth="1"/>
    <col min="6649" max="6650" width="11.5703125" style="2" customWidth="1"/>
    <col min="6651" max="6651" width="5.5703125" style="2" customWidth="1"/>
    <col min="6652" max="6652" width="0.28515625" style="2" customWidth="1"/>
    <col min="6653" max="6653" width="5.5703125" style="2" customWidth="1"/>
    <col min="6654" max="6654" width="11.5703125" style="2" customWidth="1"/>
    <col min="6655" max="6655" width="1.42578125" style="2" customWidth="1"/>
    <col min="6656" max="6656" width="10.140625" style="2" customWidth="1"/>
    <col min="6657" max="6657" width="10.85546875" style="2" customWidth="1"/>
    <col min="6658" max="6658" width="0.5703125" style="2" customWidth="1"/>
    <col min="6659" max="6659" width="0.42578125" style="2" customWidth="1"/>
    <col min="6660" max="6661" width="0" style="2" hidden="1" customWidth="1"/>
    <col min="6662" max="6662" width="0.140625" style="2" customWidth="1"/>
    <col min="6663" max="6898" width="9" style="2"/>
    <col min="6899" max="6899" width="1.42578125" style="2" customWidth="1"/>
    <col min="6900" max="6900" width="2.5703125" style="2" customWidth="1"/>
    <col min="6901" max="6901" width="29.85546875" style="2" customWidth="1"/>
    <col min="6902" max="6902" width="7.140625" style="2" customWidth="1"/>
    <col min="6903" max="6903" width="4.42578125" style="2" customWidth="1"/>
    <col min="6904" max="6904" width="11.42578125" style="2" customWidth="1"/>
    <col min="6905" max="6906" width="11.5703125" style="2" customWidth="1"/>
    <col min="6907" max="6907" width="5.5703125" style="2" customWidth="1"/>
    <col min="6908" max="6908" width="0.28515625" style="2" customWidth="1"/>
    <col min="6909" max="6909" width="5.5703125" style="2" customWidth="1"/>
    <col min="6910" max="6910" width="11.5703125" style="2" customWidth="1"/>
    <col min="6911" max="6911" width="1.42578125" style="2" customWidth="1"/>
    <col min="6912" max="6912" width="10.140625" style="2" customWidth="1"/>
    <col min="6913" max="6913" width="10.85546875" style="2" customWidth="1"/>
    <col min="6914" max="6914" width="0.5703125" style="2" customWidth="1"/>
    <col min="6915" max="6915" width="0.42578125" style="2" customWidth="1"/>
    <col min="6916" max="6917" width="0" style="2" hidden="1" customWidth="1"/>
    <col min="6918" max="6918" width="0.140625" style="2" customWidth="1"/>
    <col min="6919" max="7154" width="9" style="2"/>
    <col min="7155" max="7155" width="1.42578125" style="2" customWidth="1"/>
    <col min="7156" max="7156" width="2.5703125" style="2" customWidth="1"/>
    <col min="7157" max="7157" width="29.85546875" style="2" customWidth="1"/>
    <col min="7158" max="7158" width="7.140625" style="2" customWidth="1"/>
    <col min="7159" max="7159" width="4.42578125" style="2" customWidth="1"/>
    <col min="7160" max="7160" width="11.42578125" style="2" customWidth="1"/>
    <col min="7161" max="7162" width="11.5703125" style="2" customWidth="1"/>
    <col min="7163" max="7163" width="5.5703125" style="2" customWidth="1"/>
    <col min="7164" max="7164" width="0.28515625" style="2" customWidth="1"/>
    <col min="7165" max="7165" width="5.5703125" style="2" customWidth="1"/>
    <col min="7166" max="7166" width="11.5703125" style="2" customWidth="1"/>
    <col min="7167" max="7167" width="1.42578125" style="2" customWidth="1"/>
    <col min="7168" max="7168" width="10.140625" style="2" customWidth="1"/>
    <col min="7169" max="7169" width="10.85546875" style="2" customWidth="1"/>
    <col min="7170" max="7170" width="0.5703125" style="2" customWidth="1"/>
    <col min="7171" max="7171" width="0.42578125" style="2" customWidth="1"/>
    <col min="7172" max="7173" width="0" style="2" hidden="1" customWidth="1"/>
    <col min="7174" max="7174" width="0.140625" style="2" customWidth="1"/>
    <col min="7175" max="7410" width="9" style="2"/>
    <col min="7411" max="7411" width="1.42578125" style="2" customWidth="1"/>
    <col min="7412" max="7412" width="2.5703125" style="2" customWidth="1"/>
    <col min="7413" max="7413" width="29.85546875" style="2" customWidth="1"/>
    <col min="7414" max="7414" width="7.140625" style="2" customWidth="1"/>
    <col min="7415" max="7415" width="4.42578125" style="2" customWidth="1"/>
    <col min="7416" max="7416" width="11.42578125" style="2" customWidth="1"/>
    <col min="7417" max="7418" width="11.5703125" style="2" customWidth="1"/>
    <col min="7419" max="7419" width="5.5703125" style="2" customWidth="1"/>
    <col min="7420" max="7420" width="0.28515625" style="2" customWidth="1"/>
    <col min="7421" max="7421" width="5.5703125" style="2" customWidth="1"/>
    <col min="7422" max="7422" width="11.5703125" style="2" customWidth="1"/>
    <col min="7423" max="7423" width="1.42578125" style="2" customWidth="1"/>
    <col min="7424" max="7424" width="10.140625" style="2" customWidth="1"/>
    <col min="7425" max="7425" width="10.85546875" style="2" customWidth="1"/>
    <col min="7426" max="7426" width="0.5703125" style="2" customWidth="1"/>
    <col min="7427" max="7427" width="0.42578125" style="2" customWidth="1"/>
    <col min="7428" max="7429" width="0" style="2" hidden="1" customWidth="1"/>
    <col min="7430" max="7430" width="0.140625" style="2" customWidth="1"/>
    <col min="7431" max="7666" width="9" style="2"/>
    <col min="7667" max="7667" width="1.42578125" style="2" customWidth="1"/>
    <col min="7668" max="7668" width="2.5703125" style="2" customWidth="1"/>
    <col min="7669" max="7669" width="29.85546875" style="2" customWidth="1"/>
    <col min="7670" max="7670" width="7.140625" style="2" customWidth="1"/>
    <col min="7671" max="7671" width="4.42578125" style="2" customWidth="1"/>
    <col min="7672" max="7672" width="11.42578125" style="2" customWidth="1"/>
    <col min="7673" max="7674" width="11.5703125" style="2" customWidth="1"/>
    <col min="7675" max="7675" width="5.5703125" style="2" customWidth="1"/>
    <col min="7676" max="7676" width="0.28515625" style="2" customWidth="1"/>
    <col min="7677" max="7677" width="5.5703125" style="2" customWidth="1"/>
    <col min="7678" max="7678" width="11.5703125" style="2" customWidth="1"/>
    <col min="7679" max="7679" width="1.42578125" style="2" customWidth="1"/>
    <col min="7680" max="7680" width="10.140625" style="2" customWidth="1"/>
    <col min="7681" max="7681" width="10.85546875" style="2" customWidth="1"/>
    <col min="7682" max="7682" width="0.5703125" style="2" customWidth="1"/>
    <col min="7683" max="7683" width="0.42578125" style="2" customWidth="1"/>
    <col min="7684" max="7685" width="0" style="2" hidden="1" customWidth="1"/>
    <col min="7686" max="7686" width="0.140625" style="2" customWidth="1"/>
    <col min="7687" max="7922" width="9" style="2"/>
    <col min="7923" max="7923" width="1.42578125" style="2" customWidth="1"/>
    <col min="7924" max="7924" width="2.5703125" style="2" customWidth="1"/>
    <col min="7925" max="7925" width="29.85546875" style="2" customWidth="1"/>
    <col min="7926" max="7926" width="7.140625" style="2" customWidth="1"/>
    <col min="7927" max="7927" width="4.42578125" style="2" customWidth="1"/>
    <col min="7928" max="7928" width="11.42578125" style="2" customWidth="1"/>
    <col min="7929" max="7930" width="11.5703125" style="2" customWidth="1"/>
    <col min="7931" max="7931" width="5.5703125" style="2" customWidth="1"/>
    <col min="7932" max="7932" width="0.28515625" style="2" customWidth="1"/>
    <col min="7933" max="7933" width="5.5703125" style="2" customWidth="1"/>
    <col min="7934" max="7934" width="11.5703125" style="2" customWidth="1"/>
    <col min="7935" max="7935" width="1.42578125" style="2" customWidth="1"/>
    <col min="7936" max="7936" width="10.140625" style="2" customWidth="1"/>
    <col min="7937" max="7937" width="10.85546875" style="2" customWidth="1"/>
    <col min="7938" max="7938" width="0.5703125" style="2" customWidth="1"/>
    <col min="7939" max="7939" width="0.42578125" style="2" customWidth="1"/>
    <col min="7940" max="7941" width="0" style="2" hidden="1" customWidth="1"/>
    <col min="7942" max="7942" width="0.140625" style="2" customWidth="1"/>
    <col min="7943" max="8178" width="9" style="2"/>
    <col min="8179" max="8179" width="1.42578125" style="2" customWidth="1"/>
    <col min="8180" max="8180" width="2.5703125" style="2" customWidth="1"/>
    <col min="8181" max="8181" width="29.85546875" style="2" customWidth="1"/>
    <col min="8182" max="8182" width="7.140625" style="2" customWidth="1"/>
    <col min="8183" max="8183" width="4.42578125" style="2" customWidth="1"/>
    <col min="8184" max="8184" width="11.42578125" style="2" customWidth="1"/>
    <col min="8185" max="8186" width="11.5703125" style="2" customWidth="1"/>
    <col min="8187" max="8187" width="5.5703125" style="2" customWidth="1"/>
    <col min="8188" max="8188" width="0.28515625" style="2" customWidth="1"/>
    <col min="8189" max="8189" width="5.5703125" style="2" customWidth="1"/>
    <col min="8190" max="8190" width="11.5703125" style="2" customWidth="1"/>
    <col min="8191" max="8191" width="1.42578125" style="2" customWidth="1"/>
    <col min="8192" max="8192" width="10.140625" style="2" customWidth="1"/>
    <col min="8193" max="8193" width="10.85546875" style="2" customWidth="1"/>
    <col min="8194" max="8194" width="0.5703125" style="2" customWidth="1"/>
    <col min="8195" max="8195" width="0.42578125" style="2" customWidth="1"/>
    <col min="8196" max="8197" width="0" style="2" hidden="1" customWidth="1"/>
    <col min="8198" max="8198" width="0.140625" style="2" customWidth="1"/>
    <col min="8199" max="8434" width="9" style="2"/>
    <col min="8435" max="8435" width="1.42578125" style="2" customWidth="1"/>
    <col min="8436" max="8436" width="2.5703125" style="2" customWidth="1"/>
    <col min="8437" max="8437" width="29.85546875" style="2" customWidth="1"/>
    <col min="8438" max="8438" width="7.140625" style="2" customWidth="1"/>
    <col min="8439" max="8439" width="4.42578125" style="2" customWidth="1"/>
    <col min="8440" max="8440" width="11.42578125" style="2" customWidth="1"/>
    <col min="8441" max="8442" width="11.5703125" style="2" customWidth="1"/>
    <col min="8443" max="8443" width="5.5703125" style="2" customWidth="1"/>
    <col min="8444" max="8444" width="0.28515625" style="2" customWidth="1"/>
    <col min="8445" max="8445" width="5.5703125" style="2" customWidth="1"/>
    <col min="8446" max="8446" width="11.5703125" style="2" customWidth="1"/>
    <col min="8447" max="8447" width="1.42578125" style="2" customWidth="1"/>
    <col min="8448" max="8448" width="10.140625" style="2" customWidth="1"/>
    <col min="8449" max="8449" width="10.85546875" style="2" customWidth="1"/>
    <col min="8450" max="8450" width="0.5703125" style="2" customWidth="1"/>
    <col min="8451" max="8451" width="0.42578125" style="2" customWidth="1"/>
    <col min="8452" max="8453" width="0" style="2" hidden="1" customWidth="1"/>
    <col min="8454" max="8454" width="0.140625" style="2" customWidth="1"/>
    <col min="8455" max="8690" width="9" style="2"/>
    <col min="8691" max="8691" width="1.42578125" style="2" customWidth="1"/>
    <col min="8692" max="8692" width="2.5703125" style="2" customWidth="1"/>
    <col min="8693" max="8693" width="29.85546875" style="2" customWidth="1"/>
    <col min="8694" max="8694" width="7.140625" style="2" customWidth="1"/>
    <col min="8695" max="8695" width="4.42578125" style="2" customWidth="1"/>
    <col min="8696" max="8696" width="11.42578125" style="2" customWidth="1"/>
    <col min="8697" max="8698" width="11.5703125" style="2" customWidth="1"/>
    <col min="8699" max="8699" width="5.5703125" style="2" customWidth="1"/>
    <col min="8700" max="8700" width="0.28515625" style="2" customWidth="1"/>
    <col min="8701" max="8701" width="5.5703125" style="2" customWidth="1"/>
    <col min="8702" max="8702" width="11.5703125" style="2" customWidth="1"/>
    <col min="8703" max="8703" width="1.42578125" style="2" customWidth="1"/>
    <col min="8704" max="8704" width="10.140625" style="2" customWidth="1"/>
    <col min="8705" max="8705" width="10.85546875" style="2" customWidth="1"/>
    <col min="8706" max="8706" width="0.5703125" style="2" customWidth="1"/>
    <col min="8707" max="8707" width="0.42578125" style="2" customWidth="1"/>
    <col min="8708" max="8709" width="0" style="2" hidden="1" customWidth="1"/>
    <col min="8710" max="8710" width="0.140625" style="2" customWidth="1"/>
    <col min="8711" max="8946" width="9" style="2"/>
    <col min="8947" max="8947" width="1.42578125" style="2" customWidth="1"/>
    <col min="8948" max="8948" width="2.5703125" style="2" customWidth="1"/>
    <col min="8949" max="8949" width="29.85546875" style="2" customWidth="1"/>
    <col min="8950" max="8950" width="7.140625" style="2" customWidth="1"/>
    <col min="8951" max="8951" width="4.42578125" style="2" customWidth="1"/>
    <col min="8952" max="8952" width="11.42578125" style="2" customWidth="1"/>
    <col min="8953" max="8954" width="11.5703125" style="2" customWidth="1"/>
    <col min="8955" max="8955" width="5.5703125" style="2" customWidth="1"/>
    <col min="8956" max="8956" width="0.28515625" style="2" customWidth="1"/>
    <col min="8957" max="8957" width="5.5703125" style="2" customWidth="1"/>
    <col min="8958" max="8958" width="11.5703125" style="2" customWidth="1"/>
    <col min="8959" max="8959" width="1.42578125" style="2" customWidth="1"/>
    <col min="8960" max="8960" width="10.140625" style="2" customWidth="1"/>
    <col min="8961" max="8961" width="10.85546875" style="2" customWidth="1"/>
    <col min="8962" max="8962" width="0.5703125" style="2" customWidth="1"/>
    <col min="8963" max="8963" width="0.42578125" style="2" customWidth="1"/>
    <col min="8964" max="8965" width="0" style="2" hidden="1" customWidth="1"/>
    <col min="8966" max="8966" width="0.140625" style="2" customWidth="1"/>
    <col min="8967" max="9202" width="9" style="2"/>
    <col min="9203" max="9203" width="1.42578125" style="2" customWidth="1"/>
    <col min="9204" max="9204" width="2.5703125" style="2" customWidth="1"/>
    <col min="9205" max="9205" width="29.85546875" style="2" customWidth="1"/>
    <col min="9206" max="9206" width="7.140625" style="2" customWidth="1"/>
    <col min="9207" max="9207" width="4.42578125" style="2" customWidth="1"/>
    <col min="9208" max="9208" width="11.42578125" style="2" customWidth="1"/>
    <col min="9209" max="9210" width="11.5703125" style="2" customWidth="1"/>
    <col min="9211" max="9211" width="5.5703125" style="2" customWidth="1"/>
    <col min="9212" max="9212" width="0.28515625" style="2" customWidth="1"/>
    <col min="9213" max="9213" width="5.5703125" style="2" customWidth="1"/>
    <col min="9214" max="9214" width="11.5703125" style="2" customWidth="1"/>
    <col min="9215" max="9215" width="1.42578125" style="2" customWidth="1"/>
    <col min="9216" max="9216" width="10.140625" style="2" customWidth="1"/>
    <col min="9217" max="9217" width="10.85546875" style="2" customWidth="1"/>
    <col min="9218" max="9218" width="0.5703125" style="2" customWidth="1"/>
    <col min="9219" max="9219" width="0.42578125" style="2" customWidth="1"/>
    <col min="9220" max="9221" width="0" style="2" hidden="1" customWidth="1"/>
    <col min="9222" max="9222" width="0.140625" style="2" customWidth="1"/>
    <col min="9223" max="9458" width="9" style="2"/>
    <col min="9459" max="9459" width="1.42578125" style="2" customWidth="1"/>
    <col min="9460" max="9460" width="2.5703125" style="2" customWidth="1"/>
    <col min="9461" max="9461" width="29.85546875" style="2" customWidth="1"/>
    <col min="9462" max="9462" width="7.140625" style="2" customWidth="1"/>
    <col min="9463" max="9463" width="4.42578125" style="2" customWidth="1"/>
    <col min="9464" max="9464" width="11.42578125" style="2" customWidth="1"/>
    <col min="9465" max="9466" width="11.5703125" style="2" customWidth="1"/>
    <col min="9467" max="9467" width="5.5703125" style="2" customWidth="1"/>
    <col min="9468" max="9468" width="0.28515625" style="2" customWidth="1"/>
    <col min="9469" max="9469" width="5.5703125" style="2" customWidth="1"/>
    <col min="9470" max="9470" width="11.5703125" style="2" customWidth="1"/>
    <col min="9471" max="9471" width="1.42578125" style="2" customWidth="1"/>
    <col min="9472" max="9472" width="10.140625" style="2" customWidth="1"/>
    <col min="9473" max="9473" width="10.85546875" style="2" customWidth="1"/>
    <col min="9474" max="9474" width="0.5703125" style="2" customWidth="1"/>
    <col min="9475" max="9475" width="0.42578125" style="2" customWidth="1"/>
    <col min="9476" max="9477" width="0" style="2" hidden="1" customWidth="1"/>
    <col min="9478" max="9478" width="0.140625" style="2" customWidth="1"/>
    <col min="9479" max="9714" width="9" style="2"/>
    <col min="9715" max="9715" width="1.42578125" style="2" customWidth="1"/>
    <col min="9716" max="9716" width="2.5703125" style="2" customWidth="1"/>
    <col min="9717" max="9717" width="29.85546875" style="2" customWidth="1"/>
    <col min="9718" max="9718" width="7.140625" style="2" customWidth="1"/>
    <col min="9719" max="9719" width="4.42578125" style="2" customWidth="1"/>
    <col min="9720" max="9720" width="11.42578125" style="2" customWidth="1"/>
    <col min="9721" max="9722" width="11.5703125" style="2" customWidth="1"/>
    <col min="9723" max="9723" width="5.5703125" style="2" customWidth="1"/>
    <col min="9724" max="9724" width="0.28515625" style="2" customWidth="1"/>
    <col min="9725" max="9725" width="5.5703125" style="2" customWidth="1"/>
    <col min="9726" max="9726" width="11.5703125" style="2" customWidth="1"/>
    <col min="9727" max="9727" width="1.42578125" style="2" customWidth="1"/>
    <col min="9728" max="9728" width="10.140625" style="2" customWidth="1"/>
    <col min="9729" max="9729" width="10.85546875" style="2" customWidth="1"/>
    <col min="9730" max="9730" width="0.5703125" style="2" customWidth="1"/>
    <col min="9731" max="9731" width="0.42578125" style="2" customWidth="1"/>
    <col min="9732" max="9733" width="0" style="2" hidden="1" customWidth="1"/>
    <col min="9734" max="9734" width="0.140625" style="2" customWidth="1"/>
    <col min="9735" max="9970" width="9" style="2"/>
    <col min="9971" max="9971" width="1.42578125" style="2" customWidth="1"/>
    <col min="9972" max="9972" width="2.5703125" style="2" customWidth="1"/>
    <col min="9973" max="9973" width="29.85546875" style="2" customWidth="1"/>
    <col min="9974" max="9974" width="7.140625" style="2" customWidth="1"/>
    <col min="9975" max="9975" width="4.42578125" style="2" customWidth="1"/>
    <col min="9976" max="9976" width="11.42578125" style="2" customWidth="1"/>
    <col min="9977" max="9978" width="11.5703125" style="2" customWidth="1"/>
    <col min="9979" max="9979" width="5.5703125" style="2" customWidth="1"/>
    <col min="9980" max="9980" width="0.28515625" style="2" customWidth="1"/>
    <col min="9981" max="9981" width="5.5703125" style="2" customWidth="1"/>
    <col min="9982" max="9982" width="11.5703125" style="2" customWidth="1"/>
    <col min="9983" max="9983" width="1.42578125" style="2" customWidth="1"/>
    <col min="9984" max="9984" width="10.140625" style="2" customWidth="1"/>
    <col min="9985" max="9985" width="10.85546875" style="2" customWidth="1"/>
    <col min="9986" max="9986" width="0.5703125" style="2" customWidth="1"/>
    <col min="9987" max="9987" width="0.42578125" style="2" customWidth="1"/>
    <col min="9988" max="9989" width="0" style="2" hidden="1" customWidth="1"/>
    <col min="9990" max="9990" width="0.140625" style="2" customWidth="1"/>
    <col min="9991" max="10226" width="9" style="2"/>
    <col min="10227" max="10227" width="1.42578125" style="2" customWidth="1"/>
    <col min="10228" max="10228" width="2.5703125" style="2" customWidth="1"/>
    <col min="10229" max="10229" width="29.85546875" style="2" customWidth="1"/>
    <col min="10230" max="10230" width="7.140625" style="2" customWidth="1"/>
    <col min="10231" max="10231" width="4.42578125" style="2" customWidth="1"/>
    <col min="10232" max="10232" width="11.42578125" style="2" customWidth="1"/>
    <col min="10233" max="10234" width="11.5703125" style="2" customWidth="1"/>
    <col min="10235" max="10235" width="5.5703125" style="2" customWidth="1"/>
    <col min="10236" max="10236" width="0.28515625" style="2" customWidth="1"/>
    <col min="10237" max="10237" width="5.5703125" style="2" customWidth="1"/>
    <col min="10238" max="10238" width="11.5703125" style="2" customWidth="1"/>
    <col min="10239" max="10239" width="1.42578125" style="2" customWidth="1"/>
    <col min="10240" max="10240" width="10.140625" style="2" customWidth="1"/>
    <col min="10241" max="10241" width="10.85546875" style="2" customWidth="1"/>
    <col min="10242" max="10242" width="0.5703125" style="2" customWidth="1"/>
    <col min="10243" max="10243" width="0.42578125" style="2" customWidth="1"/>
    <col min="10244" max="10245" width="0" style="2" hidden="1" customWidth="1"/>
    <col min="10246" max="10246" width="0.140625" style="2" customWidth="1"/>
    <col min="10247" max="10482" width="9" style="2"/>
    <col min="10483" max="10483" width="1.42578125" style="2" customWidth="1"/>
    <col min="10484" max="10484" width="2.5703125" style="2" customWidth="1"/>
    <col min="10485" max="10485" width="29.85546875" style="2" customWidth="1"/>
    <col min="10486" max="10486" width="7.140625" style="2" customWidth="1"/>
    <col min="10487" max="10487" width="4.42578125" style="2" customWidth="1"/>
    <col min="10488" max="10488" width="11.42578125" style="2" customWidth="1"/>
    <col min="10489" max="10490" width="11.5703125" style="2" customWidth="1"/>
    <col min="10491" max="10491" width="5.5703125" style="2" customWidth="1"/>
    <col min="10492" max="10492" width="0.28515625" style="2" customWidth="1"/>
    <col min="10493" max="10493" width="5.5703125" style="2" customWidth="1"/>
    <col min="10494" max="10494" width="11.5703125" style="2" customWidth="1"/>
    <col min="10495" max="10495" width="1.42578125" style="2" customWidth="1"/>
    <col min="10496" max="10496" width="10.140625" style="2" customWidth="1"/>
    <col min="10497" max="10497" width="10.85546875" style="2" customWidth="1"/>
    <col min="10498" max="10498" width="0.5703125" style="2" customWidth="1"/>
    <col min="10499" max="10499" width="0.42578125" style="2" customWidth="1"/>
    <col min="10500" max="10501" width="0" style="2" hidden="1" customWidth="1"/>
    <col min="10502" max="10502" width="0.140625" style="2" customWidth="1"/>
    <col min="10503" max="10738" width="9" style="2"/>
    <col min="10739" max="10739" width="1.42578125" style="2" customWidth="1"/>
    <col min="10740" max="10740" width="2.5703125" style="2" customWidth="1"/>
    <col min="10741" max="10741" width="29.85546875" style="2" customWidth="1"/>
    <col min="10742" max="10742" width="7.140625" style="2" customWidth="1"/>
    <col min="10743" max="10743" width="4.42578125" style="2" customWidth="1"/>
    <col min="10744" max="10744" width="11.42578125" style="2" customWidth="1"/>
    <col min="10745" max="10746" width="11.5703125" style="2" customWidth="1"/>
    <col min="10747" max="10747" width="5.5703125" style="2" customWidth="1"/>
    <col min="10748" max="10748" width="0.28515625" style="2" customWidth="1"/>
    <col min="10749" max="10749" width="5.5703125" style="2" customWidth="1"/>
    <col min="10750" max="10750" width="11.5703125" style="2" customWidth="1"/>
    <col min="10751" max="10751" width="1.42578125" style="2" customWidth="1"/>
    <col min="10752" max="10752" width="10.140625" style="2" customWidth="1"/>
    <col min="10753" max="10753" width="10.85546875" style="2" customWidth="1"/>
    <col min="10754" max="10754" width="0.5703125" style="2" customWidth="1"/>
    <col min="10755" max="10755" width="0.42578125" style="2" customWidth="1"/>
    <col min="10756" max="10757" width="0" style="2" hidden="1" customWidth="1"/>
    <col min="10758" max="10758" width="0.140625" style="2" customWidth="1"/>
    <col min="10759" max="10994" width="9" style="2"/>
    <col min="10995" max="10995" width="1.42578125" style="2" customWidth="1"/>
    <col min="10996" max="10996" width="2.5703125" style="2" customWidth="1"/>
    <col min="10997" max="10997" width="29.85546875" style="2" customWidth="1"/>
    <col min="10998" max="10998" width="7.140625" style="2" customWidth="1"/>
    <col min="10999" max="10999" width="4.42578125" style="2" customWidth="1"/>
    <col min="11000" max="11000" width="11.42578125" style="2" customWidth="1"/>
    <col min="11001" max="11002" width="11.5703125" style="2" customWidth="1"/>
    <col min="11003" max="11003" width="5.5703125" style="2" customWidth="1"/>
    <col min="11004" max="11004" width="0.28515625" style="2" customWidth="1"/>
    <col min="11005" max="11005" width="5.5703125" style="2" customWidth="1"/>
    <col min="11006" max="11006" width="11.5703125" style="2" customWidth="1"/>
    <col min="11007" max="11007" width="1.42578125" style="2" customWidth="1"/>
    <col min="11008" max="11008" width="10.140625" style="2" customWidth="1"/>
    <col min="11009" max="11009" width="10.85546875" style="2" customWidth="1"/>
    <col min="11010" max="11010" width="0.5703125" style="2" customWidth="1"/>
    <col min="11011" max="11011" width="0.42578125" style="2" customWidth="1"/>
    <col min="11012" max="11013" width="0" style="2" hidden="1" customWidth="1"/>
    <col min="11014" max="11014" width="0.140625" style="2" customWidth="1"/>
    <col min="11015" max="11250" width="9" style="2"/>
    <col min="11251" max="11251" width="1.42578125" style="2" customWidth="1"/>
    <col min="11252" max="11252" width="2.5703125" style="2" customWidth="1"/>
    <col min="11253" max="11253" width="29.85546875" style="2" customWidth="1"/>
    <col min="11254" max="11254" width="7.140625" style="2" customWidth="1"/>
    <col min="11255" max="11255" width="4.42578125" style="2" customWidth="1"/>
    <col min="11256" max="11256" width="11.42578125" style="2" customWidth="1"/>
    <col min="11257" max="11258" width="11.5703125" style="2" customWidth="1"/>
    <col min="11259" max="11259" width="5.5703125" style="2" customWidth="1"/>
    <col min="11260" max="11260" width="0.28515625" style="2" customWidth="1"/>
    <col min="11261" max="11261" width="5.5703125" style="2" customWidth="1"/>
    <col min="11262" max="11262" width="11.5703125" style="2" customWidth="1"/>
    <col min="11263" max="11263" width="1.42578125" style="2" customWidth="1"/>
    <col min="11264" max="11264" width="10.140625" style="2" customWidth="1"/>
    <col min="11265" max="11265" width="10.85546875" style="2" customWidth="1"/>
    <col min="11266" max="11266" width="0.5703125" style="2" customWidth="1"/>
    <col min="11267" max="11267" width="0.42578125" style="2" customWidth="1"/>
    <col min="11268" max="11269" width="0" style="2" hidden="1" customWidth="1"/>
    <col min="11270" max="11270" width="0.140625" style="2" customWidth="1"/>
    <col min="11271" max="11506" width="9" style="2"/>
    <col min="11507" max="11507" width="1.42578125" style="2" customWidth="1"/>
    <col min="11508" max="11508" width="2.5703125" style="2" customWidth="1"/>
    <col min="11509" max="11509" width="29.85546875" style="2" customWidth="1"/>
    <col min="11510" max="11510" width="7.140625" style="2" customWidth="1"/>
    <col min="11511" max="11511" width="4.42578125" style="2" customWidth="1"/>
    <col min="11512" max="11512" width="11.42578125" style="2" customWidth="1"/>
    <col min="11513" max="11514" width="11.5703125" style="2" customWidth="1"/>
    <col min="11515" max="11515" width="5.5703125" style="2" customWidth="1"/>
    <col min="11516" max="11516" width="0.28515625" style="2" customWidth="1"/>
    <col min="11517" max="11517" width="5.5703125" style="2" customWidth="1"/>
    <col min="11518" max="11518" width="11.5703125" style="2" customWidth="1"/>
    <col min="11519" max="11519" width="1.42578125" style="2" customWidth="1"/>
    <col min="11520" max="11520" width="10.140625" style="2" customWidth="1"/>
    <col min="11521" max="11521" width="10.85546875" style="2" customWidth="1"/>
    <col min="11522" max="11522" width="0.5703125" style="2" customWidth="1"/>
    <col min="11523" max="11523" width="0.42578125" style="2" customWidth="1"/>
    <col min="11524" max="11525" width="0" style="2" hidden="1" customWidth="1"/>
    <col min="11526" max="11526" width="0.140625" style="2" customWidth="1"/>
    <col min="11527" max="11762" width="9" style="2"/>
    <col min="11763" max="11763" width="1.42578125" style="2" customWidth="1"/>
    <col min="11764" max="11764" width="2.5703125" style="2" customWidth="1"/>
    <col min="11765" max="11765" width="29.85546875" style="2" customWidth="1"/>
    <col min="11766" max="11766" width="7.140625" style="2" customWidth="1"/>
    <col min="11767" max="11767" width="4.42578125" style="2" customWidth="1"/>
    <col min="11768" max="11768" width="11.42578125" style="2" customWidth="1"/>
    <col min="11769" max="11770" width="11.5703125" style="2" customWidth="1"/>
    <col min="11771" max="11771" width="5.5703125" style="2" customWidth="1"/>
    <col min="11772" max="11772" width="0.28515625" style="2" customWidth="1"/>
    <col min="11773" max="11773" width="5.5703125" style="2" customWidth="1"/>
    <col min="11774" max="11774" width="11.5703125" style="2" customWidth="1"/>
    <col min="11775" max="11775" width="1.42578125" style="2" customWidth="1"/>
    <col min="11776" max="11776" width="10.140625" style="2" customWidth="1"/>
    <col min="11777" max="11777" width="10.85546875" style="2" customWidth="1"/>
    <col min="11778" max="11778" width="0.5703125" style="2" customWidth="1"/>
    <col min="11779" max="11779" width="0.42578125" style="2" customWidth="1"/>
    <col min="11780" max="11781" width="0" style="2" hidden="1" customWidth="1"/>
    <col min="11782" max="11782" width="0.140625" style="2" customWidth="1"/>
    <col min="11783" max="12018" width="9" style="2"/>
    <col min="12019" max="12019" width="1.42578125" style="2" customWidth="1"/>
    <col min="12020" max="12020" width="2.5703125" style="2" customWidth="1"/>
    <col min="12021" max="12021" width="29.85546875" style="2" customWidth="1"/>
    <col min="12022" max="12022" width="7.140625" style="2" customWidth="1"/>
    <col min="12023" max="12023" width="4.42578125" style="2" customWidth="1"/>
    <col min="12024" max="12024" width="11.42578125" style="2" customWidth="1"/>
    <col min="12025" max="12026" width="11.5703125" style="2" customWidth="1"/>
    <col min="12027" max="12027" width="5.5703125" style="2" customWidth="1"/>
    <col min="12028" max="12028" width="0.28515625" style="2" customWidth="1"/>
    <col min="12029" max="12029" width="5.5703125" style="2" customWidth="1"/>
    <col min="12030" max="12030" width="11.5703125" style="2" customWidth="1"/>
    <col min="12031" max="12031" width="1.42578125" style="2" customWidth="1"/>
    <col min="12032" max="12032" width="10.140625" style="2" customWidth="1"/>
    <col min="12033" max="12033" width="10.85546875" style="2" customWidth="1"/>
    <col min="12034" max="12034" width="0.5703125" style="2" customWidth="1"/>
    <col min="12035" max="12035" width="0.42578125" style="2" customWidth="1"/>
    <col min="12036" max="12037" width="0" style="2" hidden="1" customWidth="1"/>
    <col min="12038" max="12038" width="0.140625" style="2" customWidth="1"/>
    <col min="12039" max="12274" width="9" style="2"/>
    <col min="12275" max="12275" width="1.42578125" style="2" customWidth="1"/>
    <col min="12276" max="12276" width="2.5703125" style="2" customWidth="1"/>
    <col min="12277" max="12277" width="29.85546875" style="2" customWidth="1"/>
    <col min="12278" max="12278" width="7.140625" style="2" customWidth="1"/>
    <col min="12279" max="12279" width="4.42578125" style="2" customWidth="1"/>
    <col min="12280" max="12280" width="11.42578125" style="2" customWidth="1"/>
    <col min="12281" max="12282" width="11.5703125" style="2" customWidth="1"/>
    <col min="12283" max="12283" width="5.5703125" style="2" customWidth="1"/>
    <col min="12284" max="12284" width="0.28515625" style="2" customWidth="1"/>
    <col min="12285" max="12285" width="5.5703125" style="2" customWidth="1"/>
    <col min="12286" max="12286" width="11.5703125" style="2" customWidth="1"/>
    <col min="12287" max="12287" width="1.42578125" style="2" customWidth="1"/>
    <col min="12288" max="12288" width="10.140625" style="2" customWidth="1"/>
    <col min="12289" max="12289" width="10.85546875" style="2" customWidth="1"/>
    <col min="12290" max="12290" width="0.5703125" style="2" customWidth="1"/>
    <col min="12291" max="12291" width="0.42578125" style="2" customWidth="1"/>
    <col min="12292" max="12293" width="0" style="2" hidden="1" customWidth="1"/>
    <col min="12294" max="12294" width="0.140625" style="2" customWidth="1"/>
    <col min="12295" max="12530" width="9" style="2"/>
    <col min="12531" max="12531" width="1.42578125" style="2" customWidth="1"/>
    <col min="12532" max="12532" width="2.5703125" style="2" customWidth="1"/>
    <col min="12533" max="12533" width="29.85546875" style="2" customWidth="1"/>
    <col min="12534" max="12534" width="7.140625" style="2" customWidth="1"/>
    <col min="12535" max="12535" width="4.42578125" style="2" customWidth="1"/>
    <col min="12536" max="12536" width="11.42578125" style="2" customWidth="1"/>
    <col min="12537" max="12538" width="11.5703125" style="2" customWidth="1"/>
    <col min="12539" max="12539" width="5.5703125" style="2" customWidth="1"/>
    <col min="12540" max="12540" width="0.28515625" style="2" customWidth="1"/>
    <col min="12541" max="12541" width="5.5703125" style="2" customWidth="1"/>
    <col min="12542" max="12542" width="11.5703125" style="2" customWidth="1"/>
    <col min="12543" max="12543" width="1.42578125" style="2" customWidth="1"/>
    <col min="12544" max="12544" width="10.140625" style="2" customWidth="1"/>
    <col min="12545" max="12545" width="10.85546875" style="2" customWidth="1"/>
    <col min="12546" max="12546" width="0.5703125" style="2" customWidth="1"/>
    <col min="12547" max="12547" width="0.42578125" style="2" customWidth="1"/>
    <col min="12548" max="12549" width="0" style="2" hidden="1" customWidth="1"/>
    <col min="12550" max="12550" width="0.140625" style="2" customWidth="1"/>
    <col min="12551" max="12786" width="9" style="2"/>
    <col min="12787" max="12787" width="1.42578125" style="2" customWidth="1"/>
    <col min="12788" max="12788" width="2.5703125" style="2" customWidth="1"/>
    <col min="12789" max="12789" width="29.85546875" style="2" customWidth="1"/>
    <col min="12790" max="12790" width="7.140625" style="2" customWidth="1"/>
    <col min="12791" max="12791" width="4.42578125" style="2" customWidth="1"/>
    <col min="12792" max="12792" width="11.42578125" style="2" customWidth="1"/>
    <col min="12793" max="12794" width="11.5703125" style="2" customWidth="1"/>
    <col min="12795" max="12795" width="5.5703125" style="2" customWidth="1"/>
    <col min="12796" max="12796" width="0.28515625" style="2" customWidth="1"/>
    <col min="12797" max="12797" width="5.5703125" style="2" customWidth="1"/>
    <col min="12798" max="12798" width="11.5703125" style="2" customWidth="1"/>
    <col min="12799" max="12799" width="1.42578125" style="2" customWidth="1"/>
    <col min="12800" max="12800" width="10.140625" style="2" customWidth="1"/>
    <col min="12801" max="12801" width="10.85546875" style="2" customWidth="1"/>
    <col min="12802" max="12802" width="0.5703125" style="2" customWidth="1"/>
    <col min="12803" max="12803" width="0.42578125" style="2" customWidth="1"/>
    <col min="12804" max="12805" width="0" style="2" hidden="1" customWidth="1"/>
    <col min="12806" max="12806" width="0.140625" style="2" customWidth="1"/>
    <col min="12807" max="13042" width="9" style="2"/>
    <col min="13043" max="13043" width="1.42578125" style="2" customWidth="1"/>
    <col min="13044" max="13044" width="2.5703125" style="2" customWidth="1"/>
    <col min="13045" max="13045" width="29.85546875" style="2" customWidth="1"/>
    <col min="13046" max="13046" width="7.140625" style="2" customWidth="1"/>
    <col min="13047" max="13047" width="4.42578125" style="2" customWidth="1"/>
    <col min="13048" max="13048" width="11.42578125" style="2" customWidth="1"/>
    <col min="13049" max="13050" width="11.5703125" style="2" customWidth="1"/>
    <col min="13051" max="13051" width="5.5703125" style="2" customWidth="1"/>
    <col min="13052" max="13052" width="0.28515625" style="2" customWidth="1"/>
    <col min="13053" max="13053" width="5.5703125" style="2" customWidth="1"/>
    <col min="13054" max="13054" width="11.5703125" style="2" customWidth="1"/>
    <col min="13055" max="13055" width="1.42578125" style="2" customWidth="1"/>
    <col min="13056" max="13056" width="10.140625" style="2" customWidth="1"/>
    <col min="13057" max="13057" width="10.85546875" style="2" customWidth="1"/>
    <col min="13058" max="13058" width="0.5703125" style="2" customWidth="1"/>
    <col min="13059" max="13059" width="0.42578125" style="2" customWidth="1"/>
    <col min="13060" max="13061" width="0" style="2" hidden="1" customWidth="1"/>
    <col min="13062" max="13062" width="0.140625" style="2" customWidth="1"/>
    <col min="13063" max="13298" width="9" style="2"/>
    <col min="13299" max="13299" width="1.42578125" style="2" customWidth="1"/>
    <col min="13300" max="13300" width="2.5703125" style="2" customWidth="1"/>
    <col min="13301" max="13301" width="29.85546875" style="2" customWidth="1"/>
    <col min="13302" max="13302" width="7.140625" style="2" customWidth="1"/>
    <col min="13303" max="13303" width="4.42578125" style="2" customWidth="1"/>
    <col min="13304" max="13304" width="11.42578125" style="2" customWidth="1"/>
    <col min="13305" max="13306" width="11.5703125" style="2" customWidth="1"/>
    <col min="13307" max="13307" width="5.5703125" style="2" customWidth="1"/>
    <col min="13308" max="13308" width="0.28515625" style="2" customWidth="1"/>
    <col min="13309" max="13309" width="5.5703125" style="2" customWidth="1"/>
    <col min="13310" max="13310" width="11.5703125" style="2" customWidth="1"/>
    <col min="13311" max="13311" width="1.42578125" style="2" customWidth="1"/>
    <col min="13312" max="13312" width="10.140625" style="2" customWidth="1"/>
    <col min="13313" max="13313" width="10.85546875" style="2" customWidth="1"/>
    <col min="13314" max="13314" width="0.5703125" style="2" customWidth="1"/>
    <col min="13315" max="13315" width="0.42578125" style="2" customWidth="1"/>
    <col min="13316" max="13317" width="0" style="2" hidden="1" customWidth="1"/>
    <col min="13318" max="13318" width="0.140625" style="2" customWidth="1"/>
    <col min="13319" max="13554" width="9" style="2"/>
    <col min="13555" max="13555" width="1.42578125" style="2" customWidth="1"/>
    <col min="13556" max="13556" width="2.5703125" style="2" customWidth="1"/>
    <col min="13557" max="13557" width="29.85546875" style="2" customWidth="1"/>
    <col min="13558" max="13558" width="7.140625" style="2" customWidth="1"/>
    <col min="13559" max="13559" width="4.42578125" style="2" customWidth="1"/>
    <col min="13560" max="13560" width="11.42578125" style="2" customWidth="1"/>
    <col min="13561" max="13562" width="11.5703125" style="2" customWidth="1"/>
    <col min="13563" max="13563" width="5.5703125" style="2" customWidth="1"/>
    <col min="13564" max="13564" width="0.28515625" style="2" customWidth="1"/>
    <col min="13565" max="13565" width="5.5703125" style="2" customWidth="1"/>
    <col min="13566" max="13566" width="11.5703125" style="2" customWidth="1"/>
    <col min="13567" max="13567" width="1.42578125" style="2" customWidth="1"/>
    <col min="13568" max="13568" width="10.140625" style="2" customWidth="1"/>
    <col min="13569" max="13569" width="10.85546875" style="2" customWidth="1"/>
    <col min="13570" max="13570" width="0.5703125" style="2" customWidth="1"/>
    <col min="13571" max="13571" width="0.42578125" style="2" customWidth="1"/>
    <col min="13572" max="13573" width="0" style="2" hidden="1" customWidth="1"/>
    <col min="13574" max="13574" width="0.140625" style="2" customWidth="1"/>
    <col min="13575" max="13810" width="9" style="2"/>
    <col min="13811" max="13811" width="1.42578125" style="2" customWidth="1"/>
    <col min="13812" max="13812" width="2.5703125" style="2" customWidth="1"/>
    <col min="13813" max="13813" width="29.85546875" style="2" customWidth="1"/>
    <col min="13814" max="13814" width="7.140625" style="2" customWidth="1"/>
    <col min="13815" max="13815" width="4.42578125" style="2" customWidth="1"/>
    <col min="13816" max="13816" width="11.42578125" style="2" customWidth="1"/>
    <col min="13817" max="13818" width="11.5703125" style="2" customWidth="1"/>
    <col min="13819" max="13819" width="5.5703125" style="2" customWidth="1"/>
    <col min="13820" max="13820" width="0.28515625" style="2" customWidth="1"/>
    <col min="13821" max="13821" width="5.5703125" style="2" customWidth="1"/>
    <col min="13822" max="13822" width="11.5703125" style="2" customWidth="1"/>
    <col min="13823" max="13823" width="1.42578125" style="2" customWidth="1"/>
    <col min="13824" max="13824" width="10.140625" style="2" customWidth="1"/>
    <col min="13825" max="13825" width="10.85546875" style="2" customWidth="1"/>
    <col min="13826" max="13826" width="0.5703125" style="2" customWidth="1"/>
    <col min="13827" max="13827" width="0.42578125" style="2" customWidth="1"/>
    <col min="13828" max="13829" width="0" style="2" hidden="1" customWidth="1"/>
    <col min="13830" max="13830" width="0.140625" style="2" customWidth="1"/>
    <col min="13831" max="14066" width="9" style="2"/>
    <col min="14067" max="14067" width="1.42578125" style="2" customWidth="1"/>
    <col min="14068" max="14068" width="2.5703125" style="2" customWidth="1"/>
    <col min="14069" max="14069" width="29.85546875" style="2" customWidth="1"/>
    <col min="14070" max="14070" width="7.140625" style="2" customWidth="1"/>
    <col min="14071" max="14071" width="4.42578125" style="2" customWidth="1"/>
    <col min="14072" max="14072" width="11.42578125" style="2" customWidth="1"/>
    <col min="14073" max="14074" width="11.5703125" style="2" customWidth="1"/>
    <col min="14075" max="14075" width="5.5703125" style="2" customWidth="1"/>
    <col min="14076" max="14076" width="0.28515625" style="2" customWidth="1"/>
    <col min="14077" max="14077" width="5.5703125" style="2" customWidth="1"/>
    <col min="14078" max="14078" width="11.5703125" style="2" customWidth="1"/>
    <col min="14079" max="14079" width="1.42578125" style="2" customWidth="1"/>
    <col min="14080" max="14080" width="10.140625" style="2" customWidth="1"/>
    <col min="14081" max="14081" width="10.85546875" style="2" customWidth="1"/>
    <col min="14082" max="14082" width="0.5703125" style="2" customWidth="1"/>
    <col min="14083" max="14083" width="0.42578125" style="2" customWidth="1"/>
    <col min="14084" max="14085" width="0" style="2" hidden="1" customWidth="1"/>
    <col min="14086" max="14086" width="0.140625" style="2" customWidth="1"/>
    <col min="14087" max="14322" width="9" style="2"/>
    <col min="14323" max="14323" width="1.42578125" style="2" customWidth="1"/>
    <col min="14324" max="14324" width="2.5703125" style="2" customWidth="1"/>
    <col min="14325" max="14325" width="29.85546875" style="2" customWidth="1"/>
    <col min="14326" max="14326" width="7.140625" style="2" customWidth="1"/>
    <col min="14327" max="14327" width="4.42578125" style="2" customWidth="1"/>
    <col min="14328" max="14328" width="11.42578125" style="2" customWidth="1"/>
    <col min="14329" max="14330" width="11.5703125" style="2" customWidth="1"/>
    <col min="14331" max="14331" width="5.5703125" style="2" customWidth="1"/>
    <col min="14332" max="14332" width="0.28515625" style="2" customWidth="1"/>
    <col min="14333" max="14333" width="5.5703125" style="2" customWidth="1"/>
    <col min="14334" max="14334" width="11.5703125" style="2" customWidth="1"/>
    <col min="14335" max="14335" width="1.42578125" style="2" customWidth="1"/>
    <col min="14336" max="14336" width="10.140625" style="2" customWidth="1"/>
    <col min="14337" max="14337" width="10.85546875" style="2" customWidth="1"/>
    <col min="14338" max="14338" width="0.5703125" style="2" customWidth="1"/>
    <col min="14339" max="14339" width="0.42578125" style="2" customWidth="1"/>
    <col min="14340" max="14341" width="0" style="2" hidden="1" customWidth="1"/>
    <col min="14342" max="14342" width="0.140625" style="2" customWidth="1"/>
    <col min="14343" max="14578" width="9" style="2"/>
    <col min="14579" max="14579" width="1.42578125" style="2" customWidth="1"/>
    <col min="14580" max="14580" width="2.5703125" style="2" customWidth="1"/>
    <col min="14581" max="14581" width="29.85546875" style="2" customWidth="1"/>
    <col min="14582" max="14582" width="7.140625" style="2" customWidth="1"/>
    <col min="14583" max="14583" width="4.42578125" style="2" customWidth="1"/>
    <col min="14584" max="14584" width="11.42578125" style="2" customWidth="1"/>
    <col min="14585" max="14586" width="11.5703125" style="2" customWidth="1"/>
    <col min="14587" max="14587" width="5.5703125" style="2" customWidth="1"/>
    <col min="14588" max="14588" width="0.28515625" style="2" customWidth="1"/>
    <col min="14589" max="14589" width="5.5703125" style="2" customWidth="1"/>
    <col min="14590" max="14590" width="11.5703125" style="2" customWidth="1"/>
    <col min="14591" max="14591" width="1.42578125" style="2" customWidth="1"/>
    <col min="14592" max="14592" width="10.140625" style="2" customWidth="1"/>
    <col min="14593" max="14593" width="10.85546875" style="2" customWidth="1"/>
    <col min="14594" max="14594" width="0.5703125" style="2" customWidth="1"/>
    <col min="14595" max="14595" width="0.42578125" style="2" customWidth="1"/>
    <col min="14596" max="14597" width="0" style="2" hidden="1" customWidth="1"/>
    <col min="14598" max="14598" width="0.140625" style="2" customWidth="1"/>
    <col min="14599" max="14834" width="9" style="2"/>
    <col min="14835" max="14835" width="1.42578125" style="2" customWidth="1"/>
    <col min="14836" max="14836" width="2.5703125" style="2" customWidth="1"/>
    <col min="14837" max="14837" width="29.85546875" style="2" customWidth="1"/>
    <col min="14838" max="14838" width="7.140625" style="2" customWidth="1"/>
    <col min="14839" max="14839" width="4.42578125" style="2" customWidth="1"/>
    <col min="14840" max="14840" width="11.42578125" style="2" customWidth="1"/>
    <col min="14841" max="14842" width="11.5703125" style="2" customWidth="1"/>
    <col min="14843" max="14843" width="5.5703125" style="2" customWidth="1"/>
    <col min="14844" max="14844" width="0.28515625" style="2" customWidth="1"/>
    <col min="14845" max="14845" width="5.5703125" style="2" customWidth="1"/>
    <col min="14846" max="14846" width="11.5703125" style="2" customWidth="1"/>
    <col min="14847" max="14847" width="1.42578125" style="2" customWidth="1"/>
    <col min="14848" max="14848" width="10.140625" style="2" customWidth="1"/>
    <col min="14849" max="14849" width="10.85546875" style="2" customWidth="1"/>
    <col min="14850" max="14850" width="0.5703125" style="2" customWidth="1"/>
    <col min="14851" max="14851" width="0.42578125" style="2" customWidth="1"/>
    <col min="14852" max="14853" width="0" style="2" hidden="1" customWidth="1"/>
    <col min="14854" max="14854" width="0.140625" style="2" customWidth="1"/>
    <col min="14855" max="15090" width="9" style="2"/>
    <col min="15091" max="15091" width="1.42578125" style="2" customWidth="1"/>
    <col min="15092" max="15092" width="2.5703125" style="2" customWidth="1"/>
    <col min="15093" max="15093" width="29.85546875" style="2" customWidth="1"/>
    <col min="15094" max="15094" width="7.140625" style="2" customWidth="1"/>
    <col min="15095" max="15095" width="4.42578125" style="2" customWidth="1"/>
    <col min="15096" max="15096" width="11.42578125" style="2" customWidth="1"/>
    <col min="15097" max="15098" width="11.5703125" style="2" customWidth="1"/>
    <col min="15099" max="15099" width="5.5703125" style="2" customWidth="1"/>
    <col min="15100" max="15100" width="0.28515625" style="2" customWidth="1"/>
    <col min="15101" max="15101" width="5.5703125" style="2" customWidth="1"/>
    <col min="15102" max="15102" width="11.5703125" style="2" customWidth="1"/>
    <col min="15103" max="15103" width="1.42578125" style="2" customWidth="1"/>
    <col min="15104" max="15104" width="10.140625" style="2" customWidth="1"/>
    <col min="15105" max="15105" width="10.85546875" style="2" customWidth="1"/>
    <col min="15106" max="15106" width="0.5703125" style="2" customWidth="1"/>
    <col min="15107" max="15107" width="0.42578125" style="2" customWidth="1"/>
    <col min="15108" max="15109" width="0" style="2" hidden="1" customWidth="1"/>
    <col min="15110" max="15110" width="0.140625" style="2" customWidth="1"/>
    <col min="15111" max="15346" width="9" style="2"/>
    <col min="15347" max="15347" width="1.42578125" style="2" customWidth="1"/>
    <col min="15348" max="15348" width="2.5703125" style="2" customWidth="1"/>
    <col min="15349" max="15349" width="29.85546875" style="2" customWidth="1"/>
    <col min="15350" max="15350" width="7.140625" style="2" customWidth="1"/>
    <col min="15351" max="15351" width="4.42578125" style="2" customWidth="1"/>
    <col min="15352" max="15352" width="11.42578125" style="2" customWidth="1"/>
    <col min="15353" max="15354" width="11.5703125" style="2" customWidth="1"/>
    <col min="15355" max="15355" width="5.5703125" style="2" customWidth="1"/>
    <col min="15356" max="15356" width="0.28515625" style="2" customWidth="1"/>
    <col min="15357" max="15357" width="5.5703125" style="2" customWidth="1"/>
    <col min="15358" max="15358" width="11.5703125" style="2" customWidth="1"/>
    <col min="15359" max="15359" width="1.42578125" style="2" customWidth="1"/>
    <col min="15360" max="15360" width="10.140625" style="2" customWidth="1"/>
    <col min="15361" max="15361" width="10.85546875" style="2" customWidth="1"/>
    <col min="15362" max="15362" width="0.5703125" style="2" customWidth="1"/>
    <col min="15363" max="15363" width="0.42578125" style="2" customWidth="1"/>
    <col min="15364" max="15365" width="0" style="2" hidden="1" customWidth="1"/>
    <col min="15366" max="15366" width="0.140625" style="2" customWidth="1"/>
    <col min="15367" max="15602" width="9" style="2"/>
    <col min="15603" max="15603" width="1.42578125" style="2" customWidth="1"/>
    <col min="15604" max="15604" width="2.5703125" style="2" customWidth="1"/>
    <col min="15605" max="15605" width="29.85546875" style="2" customWidth="1"/>
    <col min="15606" max="15606" width="7.140625" style="2" customWidth="1"/>
    <col min="15607" max="15607" width="4.42578125" style="2" customWidth="1"/>
    <col min="15608" max="15608" width="11.42578125" style="2" customWidth="1"/>
    <col min="15609" max="15610" width="11.5703125" style="2" customWidth="1"/>
    <col min="15611" max="15611" width="5.5703125" style="2" customWidth="1"/>
    <col min="15612" max="15612" width="0.28515625" style="2" customWidth="1"/>
    <col min="15613" max="15613" width="5.5703125" style="2" customWidth="1"/>
    <col min="15614" max="15614" width="11.5703125" style="2" customWidth="1"/>
    <col min="15615" max="15615" width="1.42578125" style="2" customWidth="1"/>
    <col min="15616" max="15616" width="10.140625" style="2" customWidth="1"/>
    <col min="15617" max="15617" width="10.85546875" style="2" customWidth="1"/>
    <col min="15618" max="15618" width="0.5703125" style="2" customWidth="1"/>
    <col min="15619" max="15619" width="0.42578125" style="2" customWidth="1"/>
    <col min="15620" max="15621" width="0" style="2" hidden="1" customWidth="1"/>
    <col min="15622" max="15622" width="0.140625" style="2" customWidth="1"/>
    <col min="15623" max="15858" width="9" style="2"/>
    <col min="15859" max="15859" width="1.42578125" style="2" customWidth="1"/>
    <col min="15860" max="15860" width="2.5703125" style="2" customWidth="1"/>
    <col min="15861" max="15861" width="29.85546875" style="2" customWidth="1"/>
    <col min="15862" max="15862" width="7.140625" style="2" customWidth="1"/>
    <col min="15863" max="15863" width="4.42578125" style="2" customWidth="1"/>
    <col min="15864" max="15864" width="11.42578125" style="2" customWidth="1"/>
    <col min="15865" max="15866" width="11.5703125" style="2" customWidth="1"/>
    <col min="15867" max="15867" width="5.5703125" style="2" customWidth="1"/>
    <col min="15868" max="15868" width="0.28515625" style="2" customWidth="1"/>
    <col min="15869" max="15869" width="5.5703125" style="2" customWidth="1"/>
    <col min="15870" max="15870" width="11.5703125" style="2" customWidth="1"/>
    <col min="15871" max="15871" width="1.42578125" style="2" customWidth="1"/>
    <col min="15872" max="15872" width="10.140625" style="2" customWidth="1"/>
    <col min="15873" max="15873" width="10.85546875" style="2" customWidth="1"/>
    <col min="15874" max="15874" width="0.5703125" style="2" customWidth="1"/>
    <col min="15875" max="15875" width="0.42578125" style="2" customWidth="1"/>
    <col min="15876" max="15877" width="0" style="2" hidden="1" customWidth="1"/>
    <col min="15878" max="15878" width="0.140625" style="2" customWidth="1"/>
    <col min="15879" max="16114" width="9" style="2"/>
    <col min="16115" max="16115" width="1.42578125" style="2" customWidth="1"/>
    <col min="16116" max="16116" width="2.5703125" style="2" customWidth="1"/>
    <col min="16117" max="16117" width="29.85546875" style="2" customWidth="1"/>
    <col min="16118" max="16118" width="7.140625" style="2" customWidth="1"/>
    <col min="16119" max="16119" width="4.42578125" style="2" customWidth="1"/>
    <col min="16120" max="16120" width="11.42578125" style="2" customWidth="1"/>
    <col min="16121" max="16122" width="11.5703125" style="2" customWidth="1"/>
    <col min="16123" max="16123" width="5.5703125" style="2" customWidth="1"/>
    <col min="16124" max="16124" width="0.28515625" style="2" customWidth="1"/>
    <col min="16125" max="16125" width="5.5703125" style="2" customWidth="1"/>
    <col min="16126" max="16126" width="11.5703125" style="2" customWidth="1"/>
    <col min="16127" max="16127" width="1.42578125" style="2" customWidth="1"/>
    <col min="16128" max="16128" width="10.140625" style="2" customWidth="1"/>
    <col min="16129" max="16129" width="10.85546875" style="2" customWidth="1"/>
    <col min="16130" max="16130" width="0.5703125" style="2" customWidth="1"/>
    <col min="16131" max="16131" width="0.42578125" style="2" customWidth="1"/>
    <col min="16132" max="16133" width="0" style="2" hidden="1" customWidth="1"/>
    <col min="16134" max="16134" width="0.140625" style="2" customWidth="1"/>
    <col min="16135" max="16384" width="9" style="2"/>
  </cols>
  <sheetData>
    <row r="1" spans="1:10" ht="24" customHeight="1">
      <c r="A1" s="188" t="s">
        <v>187</v>
      </c>
      <c r="B1" s="188"/>
      <c r="C1" s="188"/>
      <c r="D1" s="188"/>
      <c r="E1" s="28"/>
      <c r="G1" s="11" t="s">
        <v>25</v>
      </c>
    </row>
    <row r="2" spans="1:10" ht="24" customHeight="1">
      <c r="F2" s="4">
        <v>2566</v>
      </c>
      <c r="G2" s="4">
        <v>2565</v>
      </c>
    </row>
    <row r="3" spans="1:10" ht="24" customHeight="1">
      <c r="B3" s="191" t="s">
        <v>49</v>
      </c>
      <c r="C3" s="191"/>
      <c r="D3" s="191"/>
      <c r="E3" s="3"/>
      <c r="F3" s="10">
        <v>25768608.890000001</v>
      </c>
      <c r="G3" s="10">
        <v>26658109.449999999</v>
      </c>
    </row>
    <row r="4" spans="1:10" ht="24" customHeight="1">
      <c r="B4" s="192" t="s">
        <v>112</v>
      </c>
      <c r="C4" s="192"/>
      <c r="D4" s="192"/>
      <c r="E4" s="29"/>
      <c r="F4" s="183">
        <v>0</v>
      </c>
      <c r="G4" s="10">
        <v>1138141.97</v>
      </c>
    </row>
    <row r="5" spans="1:10" ht="24" customHeight="1" thickBot="1">
      <c r="B5" s="189" t="s">
        <v>269</v>
      </c>
      <c r="C5" s="189"/>
      <c r="D5" s="189"/>
      <c r="E5" s="13"/>
      <c r="F5" s="34">
        <f>SUM(F3:F4)</f>
        <v>25768608.890000001</v>
      </c>
      <c r="G5" s="34">
        <f>SUM(G3:G4)</f>
        <v>27796251.419999998</v>
      </c>
    </row>
    <row r="6" spans="1:10" ht="24.75" thickTop="1">
      <c r="F6" s="6"/>
      <c r="G6" s="6"/>
    </row>
    <row r="7" spans="1:10" ht="24" customHeight="1">
      <c r="A7" s="16" t="s">
        <v>188</v>
      </c>
      <c r="B7" s="28"/>
      <c r="C7" s="28"/>
      <c r="D7" s="28"/>
      <c r="E7" s="28"/>
      <c r="G7" s="11" t="s">
        <v>25</v>
      </c>
    </row>
    <row r="8" spans="1:10" ht="24" customHeight="1">
      <c r="F8" s="4">
        <v>2566</v>
      </c>
      <c r="G8" s="4">
        <v>2565</v>
      </c>
    </row>
    <row r="9" spans="1:10" hidden="1">
      <c r="B9" s="2" t="s">
        <v>102</v>
      </c>
      <c r="F9" s="35">
        <v>0</v>
      </c>
      <c r="G9" s="35">
        <v>0</v>
      </c>
    </row>
    <row r="10" spans="1:10">
      <c r="B10" s="2" t="s">
        <v>145</v>
      </c>
      <c r="F10" s="35">
        <v>178030.63</v>
      </c>
      <c r="G10" s="35">
        <v>211368.28</v>
      </c>
    </row>
    <row r="11" spans="1:10">
      <c r="B11" s="93" t="s">
        <v>161</v>
      </c>
      <c r="F11" s="92">
        <v>-84208.15</v>
      </c>
      <c r="G11" s="92">
        <v>-97671.7</v>
      </c>
    </row>
    <row r="12" spans="1:10" hidden="1">
      <c r="B12" s="2" t="s">
        <v>162</v>
      </c>
      <c r="F12" s="35"/>
      <c r="G12" s="35"/>
    </row>
    <row r="13" spans="1:10" ht="24.75" thickBot="1">
      <c r="B13" s="16" t="s">
        <v>189</v>
      </c>
      <c r="F13" s="36">
        <f>SUM(F9:F11)</f>
        <v>93822.48000000001</v>
      </c>
      <c r="G13" s="36">
        <f>SUM(G9:G11)</f>
        <v>113696.58</v>
      </c>
    </row>
    <row r="14" spans="1:10" ht="24.75" thickTop="1">
      <c r="B14" s="16"/>
      <c r="F14" s="37"/>
      <c r="G14" s="37"/>
    </row>
    <row r="15" spans="1:10" hidden="1">
      <c r="A15" s="16"/>
      <c r="B15" s="2" t="s">
        <v>159</v>
      </c>
      <c r="C15" s="16"/>
      <c r="D15" s="16"/>
      <c r="E15" s="16"/>
      <c r="F15" s="16"/>
      <c r="G15" s="16"/>
      <c r="H15" s="16"/>
      <c r="I15" s="6"/>
      <c r="J15" s="6"/>
    </row>
    <row r="16" spans="1:10" s="25" customFormat="1" ht="72" hidden="1">
      <c r="A16" s="205" t="s">
        <v>145</v>
      </c>
      <c r="B16" s="205"/>
      <c r="C16" s="95" t="s">
        <v>104</v>
      </c>
      <c r="D16" s="95" t="s">
        <v>98</v>
      </c>
      <c r="E16" s="95"/>
      <c r="F16" s="95" t="s">
        <v>31</v>
      </c>
      <c r="G16" s="95" t="s">
        <v>31</v>
      </c>
    </row>
    <row r="17" spans="1:13" s="25" customFormat="1" hidden="1">
      <c r="A17" s="206" t="s">
        <v>1</v>
      </c>
      <c r="B17" s="206"/>
      <c r="C17" s="96">
        <v>0</v>
      </c>
      <c r="D17" s="96">
        <v>0</v>
      </c>
      <c r="E17" s="96"/>
      <c r="F17" s="94">
        <f>SUM(A17:D17)</f>
        <v>0</v>
      </c>
      <c r="G17" s="94">
        <f>SUM(B17:D17)</f>
        <v>0</v>
      </c>
    </row>
    <row r="18" spans="1:13" s="25" customFormat="1" hidden="1">
      <c r="A18" s="206" t="s">
        <v>160</v>
      </c>
      <c r="B18" s="206"/>
      <c r="C18" s="96">
        <v>0</v>
      </c>
      <c r="D18" s="96">
        <v>0</v>
      </c>
      <c r="E18" s="96"/>
      <c r="F18" s="94">
        <f>SUM(A18:D18)</f>
        <v>0</v>
      </c>
      <c r="G18" s="94">
        <f>SUM(B18:D18)</f>
        <v>0</v>
      </c>
    </row>
    <row r="19" spans="1:13" s="25" customFormat="1" hidden="1">
      <c r="A19" s="206" t="s">
        <v>166</v>
      </c>
      <c r="B19" s="206"/>
      <c r="C19" s="96">
        <v>0</v>
      </c>
      <c r="D19" s="96">
        <v>0</v>
      </c>
      <c r="E19" s="96"/>
      <c r="F19" s="94">
        <f>SUM(A19:D19)</f>
        <v>0</v>
      </c>
      <c r="G19" s="94">
        <f>SUM(B19:D19)</f>
        <v>0</v>
      </c>
    </row>
    <row r="20" spans="1:13" s="25" customFormat="1" hidden="1">
      <c r="A20" s="206" t="s">
        <v>167</v>
      </c>
      <c r="B20" s="206"/>
      <c r="C20" s="96">
        <v>0</v>
      </c>
      <c r="D20" s="96">
        <v>0</v>
      </c>
      <c r="E20" s="96"/>
      <c r="F20" s="94">
        <f>SUM(A20:D20)</f>
        <v>0</v>
      </c>
      <c r="G20" s="94">
        <f>SUM(B20:D20)</f>
        <v>0</v>
      </c>
    </row>
    <row r="21" spans="1:13" s="25" customFormat="1" hidden="1">
      <c r="A21" s="25" t="s">
        <v>168</v>
      </c>
      <c r="C21" s="96">
        <v>0</v>
      </c>
      <c r="D21" s="96">
        <v>0</v>
      </c>
      <c r="E21" s="96"/>
      <c r="F21" s="94">
        <f>SUM(A21:D21)</f>
        <v>0</v>
      </c>
      <c r="G21" s="94">
        <f>SUM(B21:D21)</f>
        <v>0</v>
      </c>
    </row>
    <row r="22" spans="1:13" hidden="1">
      <c r="F22" s="98">
        <f>SUM(F17:F21)</f>
        <v>0</v>
      </c>
      <c r="G22" s="98">
        <f>SUM(G17:G21)</f>
        <v>0</v>
      </c>
    </row>
    <row r="23" spans="1:13" hidden="1">
      <c r="F23" s="35"/>
      <c r="G23" s="35"/>
    </row>
    <row r="24" spans="1:13" ht="25.5" hidden="1" customHeight="1">
      <c r="B24" s="16"/>
      <c r="F24" s="37"/>
      <c r="G24" s="37"/>
    </row>
    <row r="25" spans="1:13" ht="24.75" hidden="1" customHeight="1">
      <c r="B25" s="26" t="s">
        <v>103</v>
      </c>
      <c r="F25" s="38"/>
      <c r="G25" s="38"/>
    </row>
    <row r="26" spans="1:13" s="40" customFormat="1" ht="51.75" hidden="1" customHeight="1">
      <c r="A26" s="204" t="s">
        <v>51</v>
      </c>
      <c r="B26" s="204"/>
      <c r="C26" s="39" t="s">
        <v>104</v>
      </c>
      <c r="D26" s="39" t="s">
        <v>98</v>
      </c>
      <c r="E26" s="39"/>
      <c r="F26" s="39" t="s">
        <v>31</v>
      </c>
      <c r="G26" s="39" t="s">
        <v>31</v>
      </c>
      <c r="K26" s="41"/>
      <c r="M26" s="41"/>
    </row>
    <row r="27" spans="1:13" s="27" customFormat="1" hidden="1">
      <c r="A27" s="203" t="s">
        <v>1</v>
      </c>
      <c r="B27" s="203"/>
      <c r="C27" s="42">
        <v>0</v>
      </c>
      <c r="D27" s="43">
        <v>0</v>
      </c>
      <c r="E27" s="43"/>
      <c r="F27" s="44">
        <f>SUM(A27:D27)</f>
        <v>0</v>
      </c>
      <c r="G27" s="44">
        <f>SUM(B27:D27)</f>
        <v>0</v>
      </c>
    </row>
    <row r="28" spans="1:13" hidden="1">
      <c r="F28" s="6"/>
      <c r="G28" s="6"/>
    </row>
    <row r="29" spans="1:13" ht="24.75" hidden="1" customHeight="1">
      <c r="B29" s="16" t="s">
        <v>113</v>
      </c>
      <c r="F29" s="38"/>
      <c r="G29" s="38"/>
    </row>
    <row r="30" spans="1:13" s="40" customFormat="1" ht="51.75" hidden="1" customHeight="1">
      <c r="A30" s="204" t="s">
        <v>51</v>
      </c>
      <c r="B30" s="204"/>
      <c r="C30" s="39" t="s">
        <v>114</v>
      </c>
      <c r="D30" s="39" t="s">
        <v>98</v>
      </c>
      <c r="E30" s="39"/>
      <c r="F30" s="39" t="s">
        <v>31</v>
      </c>
      <c r="G30" s="39" t="s">
        <v>31</v>
      </c>
      <c r="K30" s="41"/>
      <c r="M30" s="41"/>
    </row>
    <row r="31" spans="1:13" s="27" customFormat="1" hidden="1">
      <c r="A31" s="203" t="s">
        <v>1</v>
      </c>
      <c r="B31" s="203"/>
      <c r="C31" s="42" t="e">
        <f>+#REF!</f>
        <v>#REF!</v>
      </c>
      <c r="D31" s="43">
        <v>0</v>
      </c>
      <c r="E31" s="43"/>
      <c r="F31" s="44" t="e">
        <f>SUM(A31:D31)</f>
        <v>#REF!</v>
      </c>
      <c r="G31" s="44" t="e">
        <f>SUM(B31:D31)</f>
        <v>#REF!</v>
      </c>
    </row>
    <row r="32" spans="1:13" hidden="1">
      <c r="F32" s="6"/>
      <c r="G32" s="6"/>
    </row>
    <row r="33" spans="1:7">
      <c r="F33" s="6"/>
      <c r="G33" s="6"/>
    </row>
    <row r="34" spans="1:7">
      <c r="A34" s="188" t="s">
        <v>190</v>
      </c>
      <c r="B34" s="188"/>
      <c r="C34" s="188"/>
      <c r="G34" s="11" t="s">
        <v>25</v>
      </c>
    </row>
    <row r="35" spans="1:7">
      <c r="F35" s="4">
        <v>2566</v>
      </c>
      <c r="G35" s="4">
        <v>2565</v>
      </c>
    </row>
    <row r="36" spans="1:7">
      <c r="B36" s="2" t="s">
        <v>102</v>
      </c>
      <c r="F36" s="130">
        <v>5116</v>
      </c>
      <c r="G36" s="183">
        <v>0</v>
      </c>
    </row>
    <row r="37" spans="1:7">
      <c r="B37" s="2" t="s">
        <v>50</v>
      </c>
      <c r="F37" s="35">
        <v>91673.54</v>
      </c>
      <c r="G37" s="35">
        <v>69637.84</v>
      </c>
    </row>
    <row r="38" spans="1:7">
      <c r="B38" s="2" t="s">
        <v>146</v>
      </c>
      <c r="F38" s="45">
        <v>782099.42</v>
      </c>
      <c r="G38" s="45">
        <v>811699.42</v>
      </c>
    </row>
    <row r="39" spans="1:7" ht="24.75" thickBot="1">
      <c r="B39" s="16" t="s">
        <v>312</v>
      </c>
      <c r="F39" s="46">
        <f>SUM(F36:F38)</f>
        <v>878888.96000000008</v>
      </c>
      <c r="G39" s="46">
        <f>SUM(G37:G38)</f>
        <v>881337.26</v>
      </c>
    </row>
    <row r="40" spans="1:7" ht="24.75" thickTop="1">
      <c r="B40" s="16"/>
      <c r="F40" s="97"/>
      <c r="G40" s="97"/>
    </row>
    <row r="41" spans="1:7">
      <c r="B41" s="16" t="s">
        <v>313</v>
      </c>
      <c r="F41" s="97"/>
      <c r="G41" s="97"/>
    </row>
    <row r="42" spans="1:7">
      <c r="B42" s="16"/>
      <c r="D42" s="215"/>
      <c r="E42" s="215"/>
      <c r="F42" s="216"/>
      <c r="G42" s="217" t="s">
        <v>25</v>
      </c>
    </row>
    <row r="43" spans="1:7" ht="69.75" customHeight="1">
      <c r="A43" s="27"/>
      <c r="B43" s="27" t="s">
        <v>102</v>
      </c>
      <c r="C43" s="27"/>
      <c r="D43" s="218" t="s">
        <v>114</v>
      </c>
      <c r="E43" s="219" t="s">
        <v>314</v>
      </c>
      <c r="F43" s="219" t="s">
        <v>315</v>
      </c>
      <c r="G43" s="220" t="s">
        <v>31</v>
      </c>
    </row>
    <row r="44" spans="1:7">
      <c r="B44" s="2">
        <v>2566</v>
      </c>
      <c r="D44" s="104">
        <v>5116</v>
      </c>
      <c r="E44" s="104">
        <v>0</v>
      </c>
      <c r="F44" s="97">
        <v>0</v>
      </c>
      <c r="G44" s="97">
        <v>5116</v>
      </c>
    </row>
    <row r="45" spans="1:7">
      <c r="B45" s="2">
        <v>2565</v>
      </c>
      <c r="D45" s="221">
        <v>0</v>
      </c>
      <c r="E45" s="221">
        <v>0</v>
      </c>
      <c r="F45" s="216">
        <v>0</v>
      </c>
      <c r="G45" s="216">
        <v>0</v>
      </c>
    </row>
    <row r="46" spans="1:7">
      <c r="D46" s="104"/>
      <c r="E46" s="104"/>
      <c r="F46" s="97"/>
      <c r="G46" s="97"/>
    </row>
    <row r="47" spans="1:7">
      <c r="D47" s="104"/>
      <c r="E47" s="104"/>
      <c r="F47" s="97"/>
      <c r="G47" s="97"/>
    </row>
    <row r="48" spans="1:7">
      <c r="D48" s="104"/>
      <c r="E48" s="104"/>
      <c r="F48" s="97"/>
      <c r="G48" s="97"/>
    </row>
    <row r="49" spans="1:7">
      <c r="D49" s="104"/>
      <c r="E49" s="104"/>
      <c r="F49" s="97"/>
      <c r="G49" s="97"/>
    </row>
    <row r="50" spans="1:7">
      <c r="D50" s="104"/>
      <c r="E50" s="104"/>
      <c r="F50" s="97"/>
      <c r="G50" s="97"/>
    </row>
    <row r="51" spans="1:7" ht="24" customHeight="1">
      <c r="A51" s="207" t="s">
        <v>191</v>
      </c>
      <c r="B51" s="207"/>
      <c r="C51" s="207"/>
      <c r="D51" s="207"/>
      <c r="F51" s="2"/>
      <c r="G51" s="2"/>
    </row>
    <row r="52" spans="1:7">
      <c r="A52" s="28"/>
      <c r="B52" s="28"/>
      <c r="F52" s="2"/>
      <c r="G52" s="11" t="s">
        <v>25</v>
      </c>
    </row>
    <row r="53" spans="1:7">
      <c r="A53" s="28"/>
      <c r="B53" s="28"/>
      <c r="F53" s="11">
        <v>2566</v>
      </c>
      <c r="G53" s="11">
        <v>2565</v>
      </c>
    </row>
    <row r="54" spans="1:7">
      <c r="B54" s="2" t="s">
        <v>163</v>
      </c>
      <c r="F54" s="35">
        <v>12740167.699999999</v>
      </c>
      <c r="G54" s="35">
        <v>10812192.15</v>
      </c>
    </row>
    <row r="55" spans="1:7" ht="24.75" thickBot="1">
      <c r="B55" s="16" t="s">
        <v>270</v>
      </c>
      <c r="F55" s="36">
        <f>SUM(F54)</f>
        <v>12740167.699999999</v>
      </c>
      <c r="G55" s="36">
        <f>SUM(G54)</f>
        <v>10812192.15</v>
      </c>
    </row>
    <row r="56" spans="1:7" ht="24.75" thickTop="1">
      <c r="F56" s="6"/>
      <c r="G56" s="6"/>
    </row>
    <row r="57" spans="1:7">
      <c r="A57" s="26" t="s">
        <v>192</v>
      </c>
      <c r="F57" s="6"/>
      <c r="G57" s="6"/>
    </row>
    <row r="58" spans="1:7">
      <c r="A58" s="26"/>
      <c r="F58" s="2"/>
      <c r="G58" s="11" t="s">
        <v>25</v>
      </c>
    </row>
    <row r="59" spans="1:7">
      <c r="A59" s="26"/>
      <c r="F59" s="11">
        <v>2566</v>
      </c>
      <c r="G59" s="11">
        <v>2565</v>
      </c>
    </row>
    <row r="60" spans="1:7">
      <c r="B60" s="2" t="s">
        <v>52</v>
      </c>
      <c r="F60" s="35">
        <v>130177.5</v>
      </c>
      <c r="G60" s="35">
        <v>128889.38</v>
      </c>
    </row>
    <row r="61" spans="1:7" ht="22.5" customHeight="1" thickBot="1">
      <c r="B61" s="16" t="s">
        <v>271</v>
      </c>
      <c r="F61" s="36">
        <f>SUM(F60)</f>
        <v>130177.5</v>
      </c>
      <c r="G61" s="36">
        <f>SUM(G60)</f>
        <v>128889.38</v>
      </c>
    </row>
    <row r="62" spans="1:7" ht="24.75" thickTop="1">
      <c r="F62" s="6"/>
      <c r="G62" s="6"/>
    </row>
    <row r="63" spans="1:7">
      <c r="F63" s="35"/>
      <c r="G63" s="35"/>
    </row>
  </sheetData>
  <mergeCells count="15">
    <mergeCell ref="A1:D1"/>
    <mergeCell ref="B5:D5"/>
    <mergeCell ref="B3:D3"/>
    <mergeCell ref="B4:D4"/>
    <mergeCell ref="A26:B26"/>
    <mergeCell ref="A16:B16"/>
    <mergeCell ref="A17:B17"/>
    <mergeCell ref="A18:B18"/>
    <mergeCell ref="A19:B19"/>
    <mergeCell ref="A20:B20"/>
    <mergeCell ref="A27:B27"/>
    <mergeCell ref="A30:B30"/>
    <mergeCell ref="A31:B31"/>
    <mergeCell ref="A34:C34"/>
    <mergeCell ref="A51:D51"/>
  </mergeCells>
  <pageMargins left="1.1811023622047245" right="0.78740157480314965" top="0.81666666666666665" bottom="0.74803149606299213" header="0.31496062992125984" footer="0.31496062992125984"/>
  <pageSetup paperSize="9" scale="98" orientation="portrait" horizontalDpi="300" verticalDpi="300" r:id="rId1"/>
  <headerFooter>
    <oddHeader>&amp;C&amp;"TH SarabunPSK,ธรรมดา"&amp;16-11-</oddHeader>
  </headerFooter>
  <rowBreaks count="1" manualBreakCount="1">
    <brk id="62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7"/>
  <sheetViews>
    <sheetView view="pageLayout" topLeftCell="A13" zoomScaleNormal="120" zoomScaleSheetLayoutView="100" workbookViewId="0">
      <selection activeCell="B24" sqref="B24"/>
    </sheetView>
  </sheetViews>
  <sheetFormatPr defaultRowHeight="24"/>
  <cols>
    <col min="1" max="1" width="9.140625" style="2" customWidth="1"/>
    <col min="2" max="2" width="50.140625" style="2" customWidth="1"/>
    <col min="3" max="4" width="14.5703125" style="2" customWidth="1"/>
    <col min="5" max="5" width="7" style="2" customWidth="1"/>
    <col min="6" max="6" width="4.28515625" style="2" customWidth="1"/>
    <col min="7" max="7" width="8" style="2" customWidth="1"/>
    <col min="8" max="8" width="11.5703125" style="2" customWidth="1"/>
    <col min="9" max="9" width="9" style="2"/>
    <col min="10" max="10" width="14.85546875" style="2" customWidth="1"/>
    <col min="11" max="11" width="16.5703125" style="2" customWidth="1"/>
    <col min="12" max="235" width="9" style="2"/>
    <col min="236" max="237" width="0" style="2" hidden="1" customWidth="1"/>
    <col min="238" max="238" width="1.42578125" style="2" customWidth="1"/>
    <col min="239" max="239" width="2.5703125" style="2" customWidth="1"/>
    <col min="240" max="240" width="29.85546875" style="2" customWidth="1"/>
    <col min="241" max="241" width="0" style="2" hidden="1" customWidth="1"/>
    <col min="242" max="242" width="7" style="2" customWidth="1"/>
    <col min="243" max="243" width="4.42578125" style="2" customWidth="1"/>
    <col min="244" max="244" width="0" style="2" hidden="1" customWidth="1"/>
    <col min="245" max="245" width="11.42578125" style="2" customWidth="1"/>
    <col min="246" max="246" width="0" style="2" hidden="1" customWidth="1"/>
    <col min="247" max="247" width="11.42578125" style="2" customWidth="1"/>
    <col min="248" max="248" width="0" style="2" hidden="1" customWidth="1"/>
    <col min="249" max="249" width="11.42578125" style="2" customWidth="1"/>
    <col min="250" max="250" width="0" style="2" hidden="1" customWidth="1"/>
    <col min="251" max="251" width="6.140625" style="2" customWidth="1"/>
    <col min="252" max="252" width="5.42578125" style="2" customWidth="1"/>
    <col min="253" max="253" width="0" style="2" hidden="1" customWidth="1"/>
    <col min="254" max="254" width="11.42578125" style="2" customWidth="1"/>
    <col min="255" max="255" width="0" style="2" hidden="1" customWidth="1"/>
    <col min="256" max="256" width="11.42578125" style="2" customWidth="1"/>
    <col min="257" max="257" width="0" style="2" hidden="1" customWidth="1"/>
    <col min="258" max="258" width="0.85546875" style="2" customWidth="1"/>
    <col min="259" max="259" width="10.42578125" style="2" customWidth="1"/>
    <col min="260" max="260" width="0" style="2" hidden="1" customWidth="1"/>
    <col min="261" max="261" width="0.42578125" style="2" customWidth="1"/>
    <col min="262" max="264" width="0" style="2" hidden="1" customWidth="1"/>
    <col min="265" max="491" width="9" style="2"/>
    <col min="492" max="493" width="0" style="2" hidden="1" customWidth="1"/>
    <col min="494" max="494" width="1.42578125" style="2" customWidth="1"/>
    <col min="495" max="495" width="2.5703125" style="2" customWidth="1"/>
    <col min="496" max="496" width="29.85546875" style="2" customWidth="1"/>
    <col min="497" max="497" width="0" style="2" hidden="1" customWidth="1"/>
    <col min="498" max="498" width="7" style="2" customWidth="1"/>
    <col min="499" max="499" width="4.42578125" style="2" customWidth="1"/>
    <col min="500" max="500" width="0" style="2" hidden="1" customWidth="1"/>
    <col min="501" max="501" width="11.42578125" style="2" customWidth="1"/>
    <col min="502" max="502" width="0" style="2" hidden="1" customWidth="1"/>
    <col min="503" max="503" width="11.42578125" style="2" customWidth="1"/>
    <col min="504" max="504" width="0" style="2" hidden="1" customWidth="1"/>
    <col min="505" max="505" width="11.42578125" style="2" customWidth="1"/>
    <col min="506" max="506" width="0" style="2" hidden="1" customWidth="1"/>
    <col min="507" max="507" width="6.140625" style="2" customWidth="1"/>
    <col min="508" max="508" width="5.42578125" style="2" customWidth="1"/>
    <col min="509" max="509" width="0" style="2" hidden="1" customWidth="1"/>
    <col min="510" max="510" width="11.42578125" style="2" customWidth="1"/>
    <col min="511" max="511" width="0" style="2" hidden="1" customWidth="1"/>
    <col min="512" max="512" width="11.42578125" style="2" customWidth="1"/>
    <col min="513" max="513" width="0" style="2" hidden="1" customWidth="1"/>
    <col min="514" max="514" width="0.85546875" style="2" customWidth="1"/>
    <col min="515" max="515" width="10.42578125" style="2" customWidth="1"/>
    <col min="516" max="516" width="0" style="2" hidden="1" customWidth="1"/>
    <col min="517" max="517" width="0.42578125" style="2" customWidth="1"/>
    <col min="518" max="520" width="0" style="2" hidden="1" customWidth="1"/>
    <col min="521" max="747" width="9" style="2"/>
    <col min="748" max="749" width="0" style="2" hidden="1" customWidth="1"/>
    <col min="750" max="750" width="1.42578125" style="2" customWidth="1"/>
    <col min="751" max="751" width="2.5703125" style="2" customWidth="1"/>
    <col min="752" max="752" width="29.85546875" style="2" customWidth="1"/>
    <col min="753" max="753" width="0" style="2" hidden="1" customWidth="1"/>
    <col min="754" max="754" width="7" style="2" customWidth="1"/>
    <col min="755" max="755" width="4.42578125" style="2" customWidth="1"/>
    <col min="756" max="756" width="0" style="2" hidden="1" customWidth="1"/>
    <col min="757" max="757" width="11.42578125" style="2" customWidth="1"/>
    <col min="758" max="758" width="0" style="2" hidden="1" customWidth="1"/>
    <col min="759" max="759" width="11.42578125" style="2" customWidth="1"/>
    <col min="760" max="760" width="0" style="2" hidden="1" customWidth="1"/>
    <col min="761" max="761" width="11.42578125" style="2" customWidth="1"/>
    <col min="762" max="762" width="0" style="2" hidden="1" customWidth="1"/>
    <col min="763" max="763" width="6.140625" style="2" customWidth="1"/>
    <col min="764" max="764" width="5.42578125" style="2" customWidth="1"/>
    <col min="765" max="765" width="0" style="2" hidden="1" customWidth="1"/>
    <col min="766" max="766" width="11.42578125" style="2" customWidth="1"/>
    <col min="767" max="767" width="0" style="2" hidden="1" customWidth="1"/>
    <col min="768" max="768" width="11.42578125" style="2" customWidth="1"/>
    <col min="769" max="769" width="0" style="2" hidden="1" customWidth="1"/>
    <col min="770" max="770" width="0.85546875" style="2" customWidth="1"/>
    <col min="771" max="771" width="10.42578125" style="2" customWidth="1"/>
    <col min="772" max="772" width="0" style="2" hidden="1" customWidth="1"/>
    <col min="773" max="773" width="0.42578125" style="2" customWidth="1"/>
    <col min="774" max="776" width="0" style="2" hidden="1" customWidth="1"/>
    <col min="777" max="1003" width="9" style="2"/>
    <col min="1004" max="1005" width="0" style="2" hidden="1" customWidth="1"/>
    <col min="1006" max="1006" width="1.42578125" style="2" customWidth="1"/>
    <col min="1007" max="1007" width="2.5703125" style="2" customWidth="1"/>
    <col min="1008" max="1008" width="29.85546875" style="2" customWidth="1"/>
    <col min="1009" max="1009" width="0" style="2" hidden="1" customWidth="1"/>
    <col min="1010" max="1010" width="7" style="2" customWidth="1"/>
    <col min="1011" max="1011" width="4.42578125" style="2" customWidth="1"/>
    <col min="1012" max="1012" width="0" style="2" hidden="1" customWidth="1"/>
    <col min="1013" max="1013" width="11.42578125" style="2" customWidth="1"/>
    <col min="1014" max="1014" width="0" style="2" hidden="1" customWidth="1"/>
    <col min="1015" max="1015" width="11.42578125" style="2" customWidth="1"/>
    <col min="1016" max="1016" width="0" style="2" hidden="1" customWidth="1"/>
    <col min="1017" max="1017" width="11.42578125" style="2" customWidth="1"/>
    <col min="1018" max="1018" width="0" style="2" hidden="1" customWidth="1"/>
    <col min="1019" max="1019" width="6.140625" style="2" customWidth="1"/>
    <col min="1020" max="1020" width="5.42578125" style="2" customWidth="1"/>
    <col min="1021" max="1021" width="0" style="2" hidden="1" customWidth="1"/>
    <col min="1022" max="1022" width="11.42578125" style="2" customWidth="1"/>
    <col min="1023" max="1023" width="0" style="2" hidden="1" customWidth="1"/>
    <col min="1024" max="1024" width="11.42578125" style="2" customWidth="1"/>
    <col min="1025" max="1025" width="0" style="2" hidden="1" customWidth="1"/>
    <col min="1026" max="1026" width="0.85546875" style="2" customWidth="1"/>
    <col min="1027" max="1027" width="10.42578125" style="2" customWidth="1"/>
    <col min="1028" max="1028" width="0" style="2" hidden="1" customWidth="1"/>
    <col min="1029" max="1029" width="0.42578125" style="2" customWidth="1"/>
    <col min="1030" max="1032" width="0" style="2" hidden="1" customWidth="1"/>
    <col min="1033" max="1259" width="9" style="2"/>
    <col min="1260" max="1261" width="0" style="2" hidden="1" customWidth="1"/>
    <col min="1262" max="1262" width="1.42578125" style="2" customWidth="1"/>
    <col min="1263" max="1263" width="2.5703125" style="2" customWidth="1"/>
    <col min="1264" max="1264" width="29.85546875" style="2" customWidth="1"/>
    <col min="1265" max="1265" width="0" style="2" hidden="1" customWidth="1"/>
    <col min="1266" max="1266" width="7" style="2" customWidth="1"/>
    <col min="1267" max="1267" width="4.42578125" style="2" customWidth="1"/>
    <col min="1268" max="1268" width="0" style="2" hidden="1" customWidth="1"/>
    <col min="1269" max="1269" width="11.42578125" style="2" customWidth="1"/>
    <col min="1270" max="1270" width="0" style="2" hidden="1" customWidth="1"/>
    <col min="1271" max="1271" width="11.42578125" style="2" customWidth="1"/>
    <col min="1272" max="1272" width="0" style="2" hidden="1" customWidth="1"/>
    <col min="1273" max="1273" width="11.42578125" style="2" customWidth="1"/>
    <col min="1274" max="1274" width="0" style="2" hidden="1" customWidth="1"/>
    <col min="1275" max="1275" width="6.140625" style="2" customWidth="1"/>
    <col min="1276" max="1276" width="5.42578125" style="2" customWidth="1"/>
    <col min="1277" max="1277" width="0" style="2" hidden="1" customWidth="1"/>
    <col min="1278" max="1278" width="11.42578125" style="2" customWidth="1"/>
    <col min="1279" max="1279" width="0" style="2" hidden="1" customWidth="1"/>
    <col min="1280" max="1280" width="11.42578125" style="2" customWidth="1"/>
    <col min="1281" max="1281" width="0" style="2" hidden="1" customWidth="1"/>
    <col min="1282" max="1282" width="0.85546875" style="2" customWidth="1"/>
    <col min="1283" max="1283" width="10.42578125" style="2" customWidth="1"/>
    <col min="1284" max="1284" width="0" style="2" hidden="1" customWidth="1"/>
    <col min="1285" max="1285" width="0.42578125" style="2" customWidth="1"/>
    <col min="1286" max="1288" width="0" style="2" hidden="1" customWidth="1"/>
    <col min="1289" max="1515" width="9" style="2"/>
    <col min="1516" max="1517" width="0" style="2" hidden="1" customWidth="1"/>
    <col min="1518" max="1518" width="1.42578125" style="2" customWidth="1"/>
    <col min="1519" max="1519" width="2.5703125" style="2" customWidth="1"/>
    <col min="1520" max="1520" width="29.85546875" style="2" customWidth="1"/>
    <col min="1521" max="1521" width="0" style="2" hidden="1" customWidth="1"/>
    <col min="1522" max="1522" width="7" style="2" customWidth="1"/>
    <col min="1523" max="1523" width="4.42578125" style="2" customWidth="1"/>
    <col min="1524" max="1524" width="0" style="2" hidden="1" customWidth="1"/>
    <col min="1525" max="1525" width="11.42578125" style="2" customWidth="1"/>
    <col min="1526" max="1526" width="0" style="2" hidden="1" customWidth="1"/>
    <col min="1527" max="1527" width="11.42578125" style="2" customWidth="1"/>
    <col min="1528" max="1528" width="0" style="2" hidden="1" customWidth="1"/>
    <col min="1529" max="1529" width="11.42578125" style="2" customWidth="1"/>
    <col min="1530" max="1530" width="0" style="2" hidden="1" customWidth="1"/>
    <col min="1531" max="1531" width="6.140625" style="2" customWidth="1"/>
    <col min="1532" max="1532" width="5.42578125" style="2" customWidth="1"/>
    <col min="1533" max="1533" width="0" style="2" hidden="1" customWidth="1"/>
    <col min="1534" max="1534" width="11.42578125" style="2" customWidth="1"/>
    <col min="1535" max="1535" width="0" style="2" hidden="1" customWidth="1"/>
    <col min="1536" max="1536" width="11.42578125" style="2" customWidth="1"/>
    <col min="1537" max="1537" width="0" style="2" hidden="1" customWidth="1"/>
    <col min="1538" max="1538" width="0.85546875" style="2" customWidth="1"/>
    <col min="1539" max="1539" width="10.42578125" style="2" customWidth="1"/>
    <col min="1540" max="1540" width="0" style="2" hidden="1" customWidth="1"/>
    <col min="1541" max="1541" width="0.42578125" style="2" customWidth="1"/>
    <col min="1542" max="1544" width="0" style="2" hidden="1" customWidth="1"/>
    <col min="1545" max="1771" width="9" style="2"/>
    <col min="1772" max="1773" width="0" style="2" hidden="1" customWidth="1"/>
    <col min="1774" max="1774" width="1.42578125" style="2" customWidth="1"/>
    <col min="1775" max="1775" width="2.5703125" style="2" customWidth="1"/>
    <col min="1776" max="1776" width="29.85546875" style="2" customWidth="1"/>
    <col min="1777" max="1777" width="0" style="2" hidden="1" customWidth="1"/>
    <col min="1778" max="1778" width="7" style="2" customWidth="1"/>
    <col min="1779" max="1779" width="4.42578125" style="2" customWidth="1"/>
    <col min="1780" max="1780" width="0" style="2" hidden="1" customWidth="1"/>
    <col min="1781" max="1781" width="11.42578125" style="2" customWidth="1"/>
    <col min="1782" max="1782" width="0" style="2" hidden="1" customWidth="1"/>
    <col min="1783" max="1783" width="11.42578125" style="2" customWidth="1"/>
    <col min="1784" max="1784" width="0" style="2" hidden="1" customWidth="1"/>
    <col min="1785" max="1785" width="11.42578125" style="2" customWidth="1"/>
    <col min="1786" max="1786" width="0" style="2" hidden="1" customWidth="1"/>
    <col min="1787" max="1787" width="6.140625" style="2" customWidth="1"/>
    <col min="1788" max="1788" width="5.42578125" style="2" customWidth="1"/>
    <col min="1789" max="1789" width="0" style="2" hidden="1" customWidth="1"/>
    <col min="1790" max="1790" width="11.42578125" style="2" customWidth="1"/>
    <col min="1791" max="1791" width="0" style="2" hidden="1" customWidth="1"/>
    <col min="1792" max="1792" width="11.42578125" style="2" customWidth="1"/>
    <col min="1793" max="1793" width="0" style="2" hidden="1" customWidth="1"/>
    <col min="1794" max="1794" width="0.85546875" style="2" customWidth="1"/>
    <col min="1795" max="1795" width="10.42578125" style="2" customWidth="1"/>
    <col min="1796" max="1796" width="0" style="2" hidden="1" customWidth="1"/>
    <col min="1797" max="1797" width="0.42578125" style="2" customWidth="1"/>
    <col min="1798" max="1800" width="0" style="2" hidden="1" customWidth="1"/>
    <col min="1801" max="2027" width="9" style="2"/>
    <col min="2028" max="2029" width="0" style="2" hidden="1" customWidth="1"/>
    <col min="2030" max="2030" width="1.42578125" style="2" customWidth="1"/>
    <col min="2031" max="2031" width="2.5703125" style="2" customWidth="1"/>
    <col min="2032" max="2032" width="29.85546875" style="2" customWidth="1"/>
    <col min="2033" max="2033" width="0" style="2" hidden="1" customWidth="1"/>
    <col min="2034" max="2034" width="7" style="2" customWidth="1"/>
    <col min="2035" max="2035" width="4.42578125" style="2" customWidth="1"/>
    <col min="2036" max="2036" width="0" style="2" hidden="1" customWidth="1"/>
    <col min="2037" max="2037" width="11.42578125" style="2" customWidth="1"/>
    <col min="2038" max="2038" width="0" style="2" hidden="1" customWidth="1"/>
    <col min="2039" max="2039" width="11.42578125" style="2" customWidth="1"/>
    <col min="2040" max="2040" width="0" style="2" hidden="1" customWidth="1"/>
    <col min="2041" max="2041" width="11.42578125" style="2" customWidth="1"/>
    <col min="2042" max="2042" width="0" style="2" hidden="1" customWidth="1"/>
    <col min="2043" max="2043" width="6.140625" style="2" customWidth="1"/>
    <col min="2044" max="2044" width="5.42578125" style="2" customWidth="1"/>
    <col min="2045" max="2045" width="0" style="2" hidden="1" customWidth="1"/>
    <col min="2046" max="2046" width="11.42578125" style="2" customWidth="1"/>
    <col min="2047" max="2047" width="0" style="2" hidden="1" customWidth="1"/>
    <col min="2048" max="2048" width="11.42578125" style="2" customWidth="1"/>
    <col min="2049" max="2049" width="0" style="2" hidden="1" customWidth="1"/>
    <col min="2050" max="2050" width="0.85546875" style="2" customWidth="1"/>
    <col min="2051" max="2051" width="10.42578125" style="2" customWidth="1"/>
    <col min="2052" max="2052" width="0" style="2" hidden="1" customWidth="1"/>
    <col min="2053" max="2053" width="0.42578125" style="2" customWidth="1"/>
    <col min="2054" max="2056" width="0" style="2" hidden="1" customWidth="1"/>
    <col min="2057" max="2283" width="9" style="2"/>
    <col min="2284" max="2285" width="0" style="2" hidden="1" customWidth="1"/>
    <col min="2286" max="2286" width="1.42578125" style="2" customWidth="1"/>
    <col min="2287" max="2287" width="2.5703125" style="2" customWidth="1"/>
    <col min="2288" max="2288" width="29.85546875" style="2" customWidth="1"/>
    <col min="2289" max="2289" width="0" style="2" hidden="1" customWidth="1"/>
    <col min="2290" max="2290" width="7" style="2" customWidth="1"/>
    <col min="2291" max="2291" width="4.42578125" style="2" customWidth="1"/>
    <col min="2292" max="2292" width="0" style="2" hidden="1" customWidth="1"/>
    <col min="2293" max="2293" width="11.42578125" style="2" customWidth="1"/>
    <col min="2294" max="2294" width="0" style="2" hidden="1" customWidth="1"/>
    <col min="2295" max="2295" width="11.42578125" style="2" customWidth="1"/>
    <col min="2296" max="2296" width="0" style="2" hidden="1" customWidth="1"/>
    <col min="2297" max="2297" width="11.42578125" style="2" customWidth="1"/>
    <col min="2298" max="2298" width="0" style="2" hidden="1" customWidth="1"/>
    <col min="2299" max="2299" width="6.140625" style="2" customWidth="1"/>
    <col min="2300" max="2300" width="5.42578125" style="2" customWidth="1"/>
    <col min="2301" max="2301" width="0" style="2" hidden="1" customWidth="1"/>
    <col min="2302" max="2302" width="11.42578125" style="2" customWidth="1"/>
    <col min="2303" max="2303" width="0" style="2" hidden="1" customWidth="1"/>
    <col min="2304" max="2304" width="11.42578125" style="2" customWidth="1"/>
    <col min="2305" max="2305" width="0" style="2" hidden="1" customWidth="1"/>
    <col min="2306" max="2306" width="0.85546875" style="2" customWidth="1"/>
    <col min="2307" max="2307" width="10.42578125" style="2" customWidth="1"/>
    <col min="2308" max="2308" width="0" style="2" hidden="1" customWidth="1"/>
    <col min="2309" max="2309" width="0.42578125" style="2" customWidth="1"/>
    <col min="2310" max="2312" width="0" style="2" hidden="1" customWidth="1"/>
    <col min="2313" max="2539" width="9" style="2"/>
    <col min="2540" max="2541" width="0" style="2" hidden="1" customWidth="1"/>
    <col min="2542" max="2542" width="1.42578125" style="2" customWidth="1"/>
    <col min="2543" max="2543" width="2.5703125" style="2" customWidth="1"/>
    <col min="2544" max="2544" width="29.85546875" style="2" customWidth="1"/>
    <col min="2545" max="2545" width="0" style="2" hidden="1" customWidth="1"/>
    <col min="2546" max="2546" width="7" style="2" customWidth="1"/>
    <col min="2547" max="2547" width="4.42578125" style="2" customWidth="1"/>
    <col min="2548" max="2548" width="0" style="2" hidden="1" customWidth="1"/>
    <col min="2549" max="2549" width="11.42578125" style="2" customWidth="1"/>
    <col min="2550" max="2550" width="0" style="2" hidden="1" customWidth="1"/>
    <col min="2551" max="2551" width="11.42578125" style="2" customWidth="1"/>
    <col min="2552" max="2552" width="0" style="2" hidden="1" customWidth="1"/>
    <col min="2553" max="2553" width="11.42578125" style="2" customWidth="1"/>
    <col min="2554" max="2554" width="0" style="2" hidden="1" customWidth="1"/>
    <col min="2555" max="2555" width="6.140625" style="2" customWidth="1"/>
    <col min="2556" max="2556" width="5.42578125" style="2" customWidth="1"/>
    <col min="2557" max="2557" width="0" style="2" hidden="1" customWidth="1"/>
    <col min="2558" max="2558" width="11.42578125" style="2" customWidth="1"/>
    <col min="2559" max="2559" width="0" style="2" hidden="1" customWidth="1"/>
    <col min="2560" max="2560" width="11.42578125" style="2" customWidth="1"/>
    <col min="2561" max="2561" width="0" style="2" hidden="1" customWidth="1"/>
    <col min="2562" max="2562" width="0.85546875" style="2" customWidth="1"/>
    <col min="2563" max="2563" width="10.42578125" style="2" customWidth="1"/>
    <col min="2564" max="2564" width="0" style="2" hidden="1" customWidth="1"/>
    <col min="2565" max="2565" width="0.42578125" style="2" customWidth="1"/>
    <col min="2566" max="2568" width="0" style="2" hidden="1" customWidth="1"/>
    <col min="2569" max="2795" width="9" style="2"/>
    <col min="2796" max="2797" width="0" style="2" hidden="1" customWidth="1"/>
    <col min="2798" max="2798" width="1.42578125" style="2" customWidth="1"/>
    <col min="2799" max="2799" width="2.5703125" style="2" customWidth="1"/>
    <col min="2800" max="2800" width="29.85546875" style="2" customWidth="1"/>
    <col min="2801" max="2801" width="0" style="2" hidden="1" customWidth="1"/>
    <col min="2802" max="2802" width="7" style="2" customWidth="1"/>
    <col min="2803" max="2803" width="4.42578125" style="2" customWidth="1"/>
    <col min="2804" max="2804" width="0" style="2" hidden="1" customWidth="1"/>
    <col min="2805" max="2805" width="11.42578125" style="2" customWidth="1"/>
    <col min="2806" max="2806" width="0" style="2" hidden="1" customWidth="1"/>
    <col min="2807" max="2807" width="11.42578125" style="2" customWidth="1"/>
    <col min="2808" max="2808" width="0" style="2" hidden="1" customWidth="1"/>
    <col min="2809" max="2809" width="11.42578125" style="2" customWidth="1"/>
    <col min="2810" max="2810" width="0" style="2" hidden="1" customWidth="1"/>
    <col min="2811" max="2811" width="6.140625" style="2" customWidth="1"/>
    <col min="2812" max="2812" width="5.42578125" style="2" customWidth="1"/>
    <col min="2813" max="2813" width="0" style="2" hidden="1" customWidth="1"/>
    <col min="2814" max="2814" width="11.42578125" style="2" customWidth="1"/>
    <col min="2815" max="2815" width="0" style="2" hidden="1" customWidth="1"/>
    <col min="2816" max="2816" width="11.42578125" style="2" customWidth="1"/>
    <col min="2817" max="2817" width="0" style="2" hidden="1" customWidth="1"/>
    <col min="2818" max="2818" width="0.85546875" style="2" customWidth="1"/>
    <col min="2819" max="2819" width="10.42578125" style="2" customWidth="1"/>
    <col min="2820" max="2820" width="0" style="2" hidden="1" customWidth="1"/>
    <col min="2821" max="2821" width="0.42578125" style="2" customWidth="1"/>
    <col min="2822" max="2824" width="0" style="2" hidden="1" customWidth="1"/>
    <col min="2825" max="3051" width="9" style="2"/>
    <col min="3052" max="3053" width="0" style="2" hidden="1" customWidth="1"/>
    <col min="3054" max="3054" width="1.42578125" style="2" customWidth="1"/>
    <col min="3055" max="3055" width="2.5703125" style="2" customWidth="1"/>
    <col min="3056" max="3056" width="29.85546875" style="2" customWidth="1"/>
    <col min="3057" max="3057" width="0" style="2" hidden="1" customWidth="1"/>
    <col min="3058" max="3058" width="7" style="2" customWidth="1"/>
    <col min="3059" max="3059" width="4.42578125" style="2" customWidth="1"/>
    <col min="3060" max="3060" width="0" style="2" hidden="1" customWidth="1"/>
    <col min="3061" max="3061" width="11.42578125" style="2" customWidth="1"/>
    <col min="3062" max="3062" width="0" style="2" hidden="1" customWidth="1"/>
    <col min="3063" max="3063" width="11.42578125" style="2" customWidth="1"/>
    <col min="3064" max="3064" width="0" style="2" hidden="1" customWidth="1"/>
    <col min="3065" max="3065" width="11.42578125" style="2" customWidth="1"/>
    <col min="3066" max="3066" width="0" style="2" hidden="1" customWidth="1"/>
    <col min="3067" max="3067" width="6.140625" style="2" customWidth="1"/>
    <col min="3068" max="3068" width="5.42578125" style="2" customWidth="1"/>
    <col min="3069" max="3069" width="0" style="2" hidden="1" customWidth="1"/>
    <col min="3070" max="3070" width="11.42578125" style="2" customWidth="1"/>
    <col min="3071" max="3071" width="0" style="2" hidden="1" customWidth="1"/>
    <col min="3072" max="3072" width="11.42578125" style="2" customWidth="1"/>
    <col min="3073" max="3073" width="0" style="2" hidden="1" customWidth="1"/>
    <col min="3074" max="3074" width="0.85546875" style="2" customWidth="1"/>
    <col min="3075" max="3075" width="10.42578125" style="2" customWidth="1"/>
    <col min="3076" max="3076" width="0" style="2" hidden="1" customWidth="1"/>
    <col min="3077" max="3077" width="0.42578125" style="2" customWidth="1"/>
    <col min="3078" max="3080" width="0" style="2" hidden="1" customWidth="1"/>
    <col min="3081" max="3307" width="9" style="2"/>
    <col min="3308" max="3309" width="0" style="2" hidden="1" customWidth="1"/>
    <col min="3310" max="3310" width="1.42578125" style="2" customWidth="1"/>
    <col min="3311" max="3311" width="2.5703125" style="2" customWidth="1"/>
    <col min="3312" max="3312" width="29.85546875" style="2" customWidth="1"/>
    <col min="3313" max="3313" width="0" style="2" hidden="1" customWidth="1"/>
    <col min="3314" max="3314" width="7" style="2" customWidth="1"/>
    <col min="3315" max="3315" width="4.42578125" style="2" customWidth="1"/>
    <col min="3316" max="3316" width="0" style="2" hidden="1" customWidth="1"/>
    <col min="3317" max="3317" width="11.42578125" style="2" customWidth="1"/>
    <col min="3318" max="3318" width="0" style="2" hidden="1" customWidth="1"/>
    <col min="3319" max="3319" width="11.42578125" style="2" customWidth="1"/>
    <col min="3320" max="3320" width="0" style="2" hidden="1" customWidth="1"/>
    <col min="3321" max="3321" width="11.42578125" style="2" customWidth="1"/>
    <col min="3322" max="3322" width="0" style="2" hidden="1" customWidth="1"/>
    <col min="3323" max="3323" width="6.140625" style="2" customWidth="1"/>
    <col min="3324" max="3324" width="5.42578125" style="2" customWidth="1"/>
    <col min="3325" max="3325" width="0" style="2" hidden="1" customWidth="1"/>
    <col min="3326" max="3326" width="11.42578125" style="2" customWidth="1"/>
    <col min="3327" max="3327" width="0" style="2" hidden="1" customWidth="1"/>
    <col min="3328" max="3328" width="11.42578125" style="2" customWidth="1"/>
    <col min="3329" max="3329" width="0" style="2" hidden="1" customWidth="1"/>
    <col min="3330" max="3330" width="0.85546875" style="2" customWidth="1"/>
    <col min="3331" max="3331" width="10.42578125" style="2" customWidth="1"/>
    <col min="3332" max="3332" width="0" style="2" hidden="1" customWidth="1"/>
    <col min="3333" max="3333" width="0.42578125" style="2" customWidth="1"/>
    <col min="3334" max="3336" width="0" style="2" hidden="1" customWidth="1"/>
    <col min="3337" max="3563" width="9" style="2"/>
    <col min="3564" max="3565" width="0" style="2" hidden="1" customWidth="1"/>
    <col min="3566" max="3566" width="1.42578125" style="2" customWidth="1"/>
    <col min="3567" max="3567" width="2.5703125" style="2" customWidth="1"/>
    <col min="3568" max="3568" width="29.85546875" style="2" customWidth="1"/>
    <col min="3569" max="3569" width="0" style="2" hidden="1" customWidth="1"/>
    <col min="3570" max="3570" width="7" style="2" customWidth="1"/>
    <col min="3571" max="3571" width="4.42578125" style="2" customWidth="1"/>
    <col min="3572" max="3572" width="0" style="2" hidden="1" customWidth="1"/>
    <col min="3573" max="3573" width="11.42578125" style="2" customWidth="1"/>
    <col min="3574" max="3574" width="0" style="2" hidden="1" customWidth="1"/>
    <col min="3575" max="3575" width="11.42578125" style="2" customWidth="1"/>
    <col min="3576" max="3576" width="0" style="2" hidden="1" customWidth="1"/>
    <col min="3577" max="3577" width="11.42578125" style="2" customWidth="1"/>
    <col min="3578" max="3578" width="0" style="2" hidden="1" customWidth="1"/>
    <col min="3579" max="3579" width="6.140625" style="2" customWidth="1"/>
    <col min="3580" max="3580" width="5.42578125" style="2" customWidth="1"/>
    <col min="3581" max="3581" width="0" style="2" hidden="1" customWidth="1"/>
    <col min="3582" max="3582" width="11.42578125" style="2" customWidth="1"/>
    <col min="3583" max="3583" width="0" style="2" hidden="1" customWidth="1"/>
    <col min="3584" max="3584" width="11.42578125" style="2" customWidth="1"/>
    <col min="3585" max="3585" width="0" style="2" hidden="1" customWidth="1"/>
    <col min="3586" max="3586" width="0.85546875" style="2" customWidth="1"/>
    <col min="3587" max="3587" width="10.42578125" style="2" customWidth="1"/>
    <col min="3588" max="3588" width="0" style="2" hidden="1" customWidth="1"/>
    <col min="3589" max="3589" width="0.42578125" style="2" customWidth="1"/>
    <col min="3590" max="3592" width="0" style="2" hidden="1" customWidth="1"/>
    <col min="3593" max="3819" width="9" style="2"/>
    <col min="3820" max="3821" width="0" style="2" hidden="1" customWidth="1"/>
    <col min="3822" max="3822" width="1.42578125" style="2" customWidth="1"/>
    <col min="3823" max="3823" width="2.5703125" style="2" customWidth="1"/>
    <col min="3824" max="3824" width="29.85546875" style="2" customWidth="1"/>
    <col min="3825" max="3825" width="0" style="2" hidden="1" customWidth="1"/>
    <col min="3826" max="3826" width="7" style="2" customWidth="1"/>
    <col min="3827" max="3827" width="4.42578125" style="2" customWidth="1"/>
    <col min="3828" max="3828" width="0" style="2" hidden="1" customWidth="1"/>
    <col min="3829" max="3829" width="11.42578125" style="2" customWidth="1"/>
    <col min="3830" max="3830" width="0" style="2" hidden="1" customWidth="1"/>
    <col min="3831" max="3831" width="11.42578125" style="2" customWidth="1"/>
    <col min="3832" max="3832" width="0" style="2" hidden="1" customWidth="1"/>
    <col min="3833" max="3833" width="11.42578125" style="2" customWidth="1"/>
    <col min="3834" max="3834" width="0" style="2" hidden="1" customWidth="1"/>
    <col min="3835" max="3835" width="6.140625" style="2" customWidth="1"/>
    <col min="3836" max="3836" width="5.42578125" style="2" customWidth="1"/>
    <col min="3837" max="3837" width="0" style="2" hidden="1" customWidth="1"/>
    <col min="3838" max="3838" width="11.42578125" style="2" customWidth="1"/>
    <col min="3839" max="3839" width="0" style="2" hidden="1" customWidth="1"/>
    <col min="3840" max="3840" width="11.42578125" style="2" customWidth="1"/>
    <col min="3841" max="3841" width="0" style="2" hidden="1" customWidth="1"/>
    <col min="3842" max="3842" width="0.85546875" style="2" customWidth="1"/>
    <col min="3843" max="3843" width="10.42578125" style="2" customWidth="1"/>
    <col min="3844" max="3844" width="0" style="2" hidden="1" customWidth="1"/>
    <col min="3845" max="3845" width="0.42578125" style="2" customWidth="1"/>
    <col min="3846" max="3848" width="0" style="2" hidden="1" customWidth="1"/>
    <col min="3849" max="4075" width="9" style="2"/>
    <col min="4076" max="4077" width="0" style="2" hidden="1" customWidth="1"/>
    <col min="4078" max="4078" width="1.42578125" style="2" customWidth="1"/>
    <col min="4079" max="4079" width="2.5703125" style="2" customWidth="1"/>
    <col min="4080" max="4080" width="29.85546875" style="2" customWidth="1"/>
    <col min="4081" max="4081" width="0" style="2" hidden="1" customWidth="1"/>
    <col min="4082" max="4082" width="7" style="2" customWidth="1"/>
    <col min="4083" max="4083" width="4.42578125" style="2" customWidth="1"/>
    <col min="4084" max="4084" width="0" style="2" hidden="1" customWidth="1"/>
    <col min="4085" max="4085" width="11.42578125" style="2" customWidth="1"/>
    <col min="4086" max="4086" width="0" style="2" hidden="1" customWidth="1"/>
    <col min="4087" max="4087" width="11.42578125" style="2" customWidth="1"/>
    <col min="4088" max="4088" width="0" style="2" hidden="1" customWidth="1"/>
    <col min="4089" max="4089" width="11.42578125" style="2" customWidth="1"/>
    <col min="4090" max="4090" width="0" style="2" hidden="1" customWidth="1"/>
    <col min="4091" max="4091" width="6.140625" style="2" customWidth="1"/>
    <col min="4092" max="4092" width="5.42578125" style="2" customWidth="1"/>
    <col min="4093" max="4093" width="0" style="2" hidden="1" customWidth="1"/>
    <col min="4094" max="4094" width="11.42578125" style="2" customWidth="1"/>
    <col min="4095" max="4095" width="0" style="2" hidden="1" customWidth="1"/>
    <col min="4096" max="4096" width="11.42578125" style="2" customWidth="1"/>
    <col min="4097" max="4097" width="0" style="2" hidden="1" customWidth="1"/>
    <col min="4098" max="4098" width="0.85546875" style="2" customWidth="1"/>
    <col min="4099" max="4099" width="10.42578125" style="2" customWidth="1"/>
    <col min="4100" max="4100" width="0" style="2" hidden="1" customWidth="1"/>
    <col min="4101" max="4101" width="0.42578125" style="2" customWidth="1"/>
    <col min="4102" max="4104" width="0" style="2" hidden="1" customWidth="1"/>
    <col min="4105" max="4331" width="9" style="2"/>
    <col min="4332" max="4333" width="0" style="2" hidden="1" customWidth="1"/>
    <col min="4334" max="4334" width="1.42578125" style="2" customWidth="1"/>
    <col min="4335" max="4335" width="2.5703125" style="2" customWidth="1"/>
    <col min="4336" max="4336" width="29.85546875" style="2" customWidth="1"/>
    <col min="4337" max="4337" width="0" style="2" hidden="1" customWidth="1"/>
    <col min="4338" max="4338" width="7" style="2" customWidth="1"/>
    <col min="4339" max="4339" width="4.42578125" style="2" customWidth="1"/>
    <col min="4340" max="4340" width="0" style="2" hidden="1" customWidth="1"/>
    <col min="4341" max="4341" width="11.42578125" style="2" customWidth="1"/>
    <col min="4342" max="4342" width="0" style="2" hidden="1" customWidth="1"/>
    <col min="4343" max="4343" width="11.42578125" style="2" customWidth="1"/>
    <col min="4344" max="4344" width="0" style="2" hidden="1" customWidth="1"/>
    <col min="4345" max="4345" width="11.42578125" style="2" customWidth="1"/>
    <col min="4346" max="4346" width="0" style="2" hidden="1" customWidth="1"/>
    <col min="4347" max="4347" width="6.140625" style="2" customWidth="1"/>
    <col min="4348" max="4348" width="5.42578125" style="2" customWidth="1"/>
    <col min="4349" max="4349" width="0" style="2" hidden="1" customWidth="1"/>
    <col min="4350" max="4350" width="11.42578125" style="2" customWidth="1"/>
    <col min="4351" max="4351" width="0" style="2" hidden="1" customWidth="1"/>
    <col min="4352" max="4352" width="11.42578125" style="2" customWidth="1"/>
    <col min="4353" max="4353" width="0" style="2" hidden="1" customWidth="1"/>
    <col min="4354" max="4354" width="0.85546875" style="2" customWidth="1"/>
    <col min="4355" max="4355" width="10.42578125" style="2" customWidth="1"/>
    <col min="4356" max="4356" width="0" style="2" hidden="1" customWidth="1"/>
    <col min="4357" max="4357" width="0.42578125" style="2" customWidth="1"/>
    <col min="4358" max="4360" width="0" style="2" hidden="1" customWidth="1"/>
    <col min="4361" max="4587" width="9" style="2"/>
    <col min="4588" max="4589" width="0" style="2" hidden="1" customWidth="1"/>
    <col min="4590" max="4590" width="1.42578125" style="2" customWidth="1"/>
    <col min="4591" max="4591" width="2.5703125" style="2" customWidth="1"/>
    <col min="4592" max="4592" width="29.85546875" style="2" customWidth="1"/>
    <col min="4593" max="4593" width="0" style="2" hidden="1" customWidth="1"/>
    <col min="4594" max="4594" width="7" style="2" customWidth="1"/>
    <col min="4595" max="4595" width="4.42578125" style="2" customWidth="1"/>
    <col min="4596" max="4596" width="0" style="2" hidden="1" customWidth="1"/>
    <col min="4597" max="4597" width="11.42578125" style="2" customWidth="1"/>
    <col min="4598" max="4598" width="0" style="2" hidden="1" customWidth="1"/>
    <col min="4599" max="4599" width="11.42578125" style="2" customWidth="1"/>
    <col min="4600" max="4600" width="0" style="2" hidden="1" customWidth="1"/>
    <col min="4601" max="4601" width="11.42578125" style="2" customWidth="1"/>
    <col min="4602" max="4602" width="0" style="2" hidden="1" customWidth="1"/>
    <col min="4603" max="4603" width="6.140625" style="2" customWidth="1"/>
    <col min="4604" max="4604" width="5.42578125" style="2" customWidth="1"/>
    <col min="4605" max="4605" width="0" style="2" hidden="1" customWidth="1"/>
    <col min="4606" max="4606" width="11.42578125" style="2" customWidth="1"/>
    <col min="4607" max="4607" width="0" style="2" hidden="1" customWidth="1"/>
    <col min="4608" max="4608" width="11.42578125" style="2" customWidth="1"/>
    <col min="4609" max="4609" width="0" style="2" hidden="1" customWidth="1"/>
    <col min="4610" max="4610" width="0.85546875" style="2" customWidth="1"/>
    <col min="4611" max="4611" width="10.42578125" style="2" customWidth="1"/>
    <col min="4612" max="4612" width="0" style="2" hidden="1" customWidth="1"/>
    <col min="4613" max="4613" width="0.42578125" style="2" customWidth="1"/>
    <col min="4614" max="4616" width="0" style="2" hidden="1" customWidth="1"/>
    <col min="4617" max="4843" width="9" style="2"/>
    <col min="4844" max="4845" width="0" style="2" hidden="1" customWidth="1"/>
    <col min="4846" max="4846" width="1.42578125" style="2" customWidth="1"/>
    <col min="4847" max="4847" width="2.5703125" style="2" customWidth="1"/>
    <col min="4848" max="4848" width="29.85546875" style="2" customWidth="1"/>
    <col min="4849" max="4849" width="0" style="2" hidden="1" customWidth="1"/>
    <col min="4850" max="4850" width="7" style="2" customWidth="1"/>
    <col min="4851" max="4851" width="4.42578125" style="2" customWidth="1"/>
    <col min="4852" max="4852" width="0" style="2" hidden="1" customWidth="1"/>
    <col min="4853" max="4853" width="11.42578125" style="2" customWidth="1"/>
    <col min="4854" max="4854" width="0" style="2" hidden="1" customWidth="1"/>
    <col min="4855" max="4855" width="11.42578125" style="2" customWidth="1"/>
    <col min="4856" max="4856" width="0" style="2" hidden="1" customWidth="1"/>
    <col min="4857" max="4857" width="11.42578125" style="2" customWidth="1"/>
    <col min="4858" max="4858" width="0" style="2" hidden="1" customWidth="1"/>
    <col min="4859" max="4859" width="6.140625" style="2" customWidth="1"/>
    <col min="4860" max="4860" width="5.42578125" style="2" customWidth="1"/>
    <col min="4861" max="4861" width="0" style="2" hidden="1" customWidth="1"/>
    <col min="4862" max="4862" width="11.42578125" style="2" customWidth="1"/>
    <col min="4863" max="4863" width="0" style="2" hidden="1" customWidth="1"/>
    <col min="4864" max="4864" width="11.42578125" style="2" customWidth="1"/>
    <col min="4865" max="4865" width="0" style="2" hidden="1" customWidth="1"/>
    <col min="4866" max="4866" width="0.85546875" style="2" customWidth="1"/>
    <col min="4867" max="4867" width="10.42578125" style="2" customWidth="1"/>
    <col min="4868" max="4868" width="0" style="2" hidden="1" customWidth="1"/>
    <col min="4869" max="4869" width="0.42578125" style="2" customWidth="1"/>
    <col min="4870" max="4872" width="0" style="2" hidden="1" customWidth="1"/>
    <col min="4873" max="5099" width="9" style="2"/>
    <col min="5100" max="5101" width="0" style="2" hidden="1" customWidth="1"/>
    <col min="5102" max="5102" width="1.42578125" style="2" customWidth="1"/>
    <col min="5103" max="5103" width="2.5703125" style="2" customWidth="1"/>
    <col min="5104" max="5104" width="29.85546875" style="2" customWidth="1"/>
    <col min="5105" max="5105" width="0" style="2" hidden="1" customWidth="1"/>
    <col min="5106" max="5106" width="7" style="2" customWidth="1"/>
    <col min="5107" max="5107" width="4.42578125" style="2" customWidth="1"/>
    <col min="5108" max="5108" width="0" style="2" hidden="1" customWidth="1"/>
    <col min="5109" max="5109" width="11.42578125" style="2" customWidth="1"/>
    <col min="5110" max="5110" width="0" style="2" hidden="1" customWidth="1"/>
    <col min="5111" max="5111" width="11.42578125" style="2" customWidth="1"/>
    <col min="5112" max="5112" width="0" style="2" hidden="1" customWidth="1"/>
    <col min="5113" max="5113" width="11.42578125" style="2" customWidth="1"/>
    <col min="5114" max="5114" width="0" style="2" hidden="1" customWidth="1"/>
    <col min="5115" max="5115" width="6.140625" style="2" customWidth="1"/>
    <col min="5116" max="5116" width="5.42578125" style="2" customWidth="1"/>
    <col min="5117" max="5117" width="0" style="2" hidden="1" customWidth="1"/>
    <col min="5118" max="5118" width="11.42578125" style="2" customWidth="1"/>
    <col min="5119" max="5119" width="0" style="2" hidden="1" customWidth="1"/>
    <col min="5120" max="5120" width="11.42578125" style="2" customWidth="1"/>
    <col min="5121" max="5121" width="0" style="2" hidden="1" customWidth="1"/>
    <col min="5122" max="5122" width="0.85546875" style="2" customWidth="1"/>
    <col min="5123" max="5123" width="10.42578125" style="2" customWidth="1"/>
    <col min="5124" max="5124" width="0" style="2" hidden="1" customWidth="1"/>
    <col min="5125" max="5125" width="0.42578125" style="2" customWidth="1"/>
    <col min="5126" max="5128" width="0" style="2" hidden="1" customWidth="1"/>
    <col min="5129" max="5355" width="9" style="2"/>
    <col min="5356" max="5357" width="0" style="2" hidden="1" customWidth="1"/>
    <col min="5358" max="5358" width="1.42578125" style="2" customWidth="1"/>
    <col min="5359" max="5359" width="2.5703125" style="2" customWidth="1"/>
    <col min="5360" max="5360" width="29.85546875" style="2" customWidth="1"/>
    <col min="5361" max="5361" width="0" style="2" hidden="1" customWidth="1"/>
    <col min="5362" max="5362" width="7" style="2" customWidth="1"/>
    <col min="5363" max="5363" width="4.42578125" style="2" customWidth="1"/>
    <col min="5364" max="5364" width="0" style="2" hidden="1" customWidth="1"/>
    <col min="5365" max="5365" width="11.42578125" style="2" customWidth="1"/>
    <col min="5366" max="5366" width="0" style="2" hidden="1" customWidth="1"/>
    <col min="5367" max="5367" width="11.42578125" style="2" customWidth="1"/>
    <col min="5368" max="5368" width="0" style="2" hidden="1" customWidth="1"/>
    <col min="5369" max="5369" width="11.42578125" style="2" customWidth="1"/>
    <col min="5370" max="5370" width="0" style="2" hidden="1" customWidth="1"/>
    <col min="5371" max="5371" width="6.140625" style="2" customWidth="1"/>
    <col min="5372" max="5372" width="5.42578125" style="2" customWidth="1"/>
    <col min="5373" max="5373" width="0" style="2" hidden="1" customWidth="1"/>
    <col min="5374" max="5374" width="11.42578125" style="2" customWidth="1"/>
    <col min="5375" max="5375" width="0" style="2" hidden="1" customWidth="1"/>
    <col min="5376" max="5376" width="11.42578125" style="2" customWidth="1"/>
    <col min="5377" max="5377" width="0" style="2" hidden="1" customWidth="1"/>
    <col min="5378" max="5378" width="0.85546875" style="2" customWidth="1"/>
    <col min="5379" max="5379" width="10.42578125" style="2" customWidth="1"/>
    <col min="5380" max="5380" width="0" style="2" hidden="1" customWidth="1"/>
    <col min="5381" max="5381" width="0.42578125" style="2" customWidth="1"/>
    <col min="5382" max="5384" width="0" style="2" hidden="1" customWidth="1"/>
    <col min="5385" max="5611" width="9" style="2"/>
    <col min="5612" max="5613" width="0" style="2" hidden="1" customWidth="1"/>
    <col min="5614" max="5614" width="1.42578125" style="2" customWidth="1"/>
    <col min="5615" max="5615" width="2.5703125" style="2" customWidth="1"/>
    <col min="5616" max="5616" width="29.85546875" style="2" customWidth="1"/>
    <col min="5617" max="5617" width="0" style="2" hidden="1" customWidth="1"/>
    <col min="5618" max="5618" width="7" style="2" customWidth="1"/>
    <col min="5619" max="5619" width="4.42578125" style="2" customWidth="1"/>
    <col min="5620" max="5620" width="0" style="2" hidden="1" customWidth="1"/>
    <col min="5621" max="5621" width="11.42578125" style="2" customWidth="1"/>
    <col min="5622" max="5622" width="0" style="2" hidden="1" customWidth="1"/>
    <col min="5623" max="5623" width="11.42578125" style="2" customWidth="1"/>
    <col min="5624" max="5624" width="0" style="2" hidden="1" customWidth="1"/>
    <col min="5625" max="5625" width="11.42578125" style="2" customWidth="1"/>
    <col min="5626" max="5626" width="0" style="2" hidden="1" customWidth="1"/>
    <col min="5627" max="5627" width="6.140625" style="2" customWidth="1"/>
    <col min="5628" max="5628" width="5.42578125" style="2" customWidth="1"/>
    <col min="5629" max="5629" width="0" style="2" hidden="1" customWidth="1"/>
    <col min="5630" max="5630" width="11.42578125" style="2" customWidth="1"/>
    <col min="5631" max="5631" width="0" style="2" hidden="1" customWidth="1"/>
    <col min="5632" max="5632" width="11.42578125" style="2" customWidth="1"/>
    <col min="5633" max="5633" width="0" style="2" hidden="1" customWidth="1"/>
    <col min="5634" max="5634" width="0.85546875" style="2" customWidth="1"/>
    <col min="5635" max="5635" width="10.42578125" style="2" customWidth="1"/>
    <col min="5636" max="5636" width="0" style="2" hidden="1" customWidth="1"/>
    <col min="5637" max="5637" width="0.42578125" style="2" customWidth="1"/>
    <col min="5638" max="5640" width="0" style="2" hidden="1" customWidth="1"/>
    <col min="5641" max="5867" width="9" style="2"/>
    <col min="5868" max="5869" width="0" style="2" hidden="1" customWidth="1"/>
    <col min="5870" max="5870" width="1.42578125" style="2" customWidth="1"/>
    <col min="5871" max="5871" width="2.5703125" style="2" customWidth="1"/>
    <col min="5872" max="5872" width="29.85546875" style="2" customWidth="1"/>
    <col min="5873" max="5873" width="0" style="2" hidden="1" customWidth="1"/>
    <col min="5874" max="5874" width="7" style="2" customWidth="1"/>
    <col min="5875" max="5875" width="4.42578125" style="2" customWidth="1"/>
    <col min="5876" max="5876" width="0" style="2" hidden="1" customWidth="1"/>
    <col min="5877" max="5877" width="11.42578125" style="2" customWidth="1"/>
    <col min="5878" max="5878" width="0" style="2" hidden="1" customWidth="1"/>
    <col min="5879" max="5879" width="11.42578125" style="2" customWidth="1"/>
    <col min="5880" max="5880" width="0" style="2" hidden="1" customWidth="1"/>
    <col min="5881" max="5881" width="11.42578125" style="2" customWidth="1"/>
    <col min="5882" max="5882" width="0" style="2" hidden="1" customWidth="1"/>
    <col min="5883" max="5883" width="6.140625" style="2" customWidth="1"/>
    <col min="5884" max="5884" width="5.42578125" style="2" customWidth="1"/>
    <col min="5885" max="5885" width="0" style="2" hidden="1" customWidth="1"/>
    <col min="5886" max="5886" width="11.42578125" style="2" customWidth="1"/>
    <col min="5887" max="5887" width="0" style="2" hidden="1" customWidth="1"/>
    <col min="5888" max="5888" width="11.42578125" style="2" customWidth="1"/>
    <col min="5889" max="5889" width="0" style="2" hidden="1" customWidth="1"/>
    <col min="5890" max="5890" width="0.85546875" style="2" customWidth="1"/>
    <col min="5891" max="5891" width="10.42578125" style="2" customWidth="1"/>
    <col min="5892" max="5892" width="0" style="2" hidden="1" customWidth="1"/>
    <col min="5893" max="5893" width="0.42578125" style="2" customWidth="1"/>
    <col min="5894" max="5896" width="0" style="2" hidden="1" customWidth="1"/>
    <col min="5897" max="6123" width="9" style="2"/>
    <col min="6124" max="6125" width="0" style="2" hidden="1" customWidth="1"/>
    <col min="6126" max="6126" width="1.42578125" style="2" customWidth="1"/>
    <col min="6127" max="6127" width="2.5703125" style="2" customWidth="1"/>
    <col min="6128" max="6128" width="29.85546875" style="2" customWidth="1"/>
    <col min="6129" max="6129" width="0" style="2" hidden="1" customWidth="1"/>
    <col min="6130" max="6130" width="7" style="2" customWidth="1"/>
    <col min="6131" max="6131" width="4.42578125" style="2" customWidth="1"/>
    <col min="6132" max="6132" width="0" style="2" hidden="1" customWidth="1"/>
    <col min="6133" max="6133" width="11.42578125" style="2" customWidth="1"/>
    <col min="6134" max="6134" width="0" style="2" hidden="1" customWidth="1"/>
    <col min="6135" max="6135" width="11.42578125" style="2" customWidth="1"/>
    <col min="6136" max="6136" width="0" style="2" hidden="1" customWidth="1"/>
    <col min="6137" max="6137" width="11.42578125" style="2" customWidth="1"/>
    <col min="6138" max="6138" width="0" style="2" hidden="1" customWidth="1"/>
    <col min="6139" max="6139" width="6.140625" style="2" customWidth="1"/>
    <col min="6140" max="6140" width="5.42578125" style="2" customWidth="1"/>
    <col min="6141" max="6141" width="0" style="2" hidden="1" customWidth="1"/>
    <col min="6142" max="6142" width="11.42578125" style="2" customWidth="1"/>
    <col min="6143" max="6143" width="0" style="2" hidden="1" customWidth="1"/>
    <col min="6144" max="6144" width="11.42578125" style="2" customWidth="1"/>
    <col min="6145" max="6145" width="0" style="2" hidden="1" customWidth="1"/>
    <col min="6146" max="6146" width="0.85546875" style="2" customWidth="1"/>
    <col min="6147" max="6147" width="10.42578125" style="2" customWidth="1"/>
    <col min="6148" max="6148" width="0" style="2" hidden="1" customWidth="1"/>
    <col min="6149" max="6149" width="0.42578125" style="2" customWidth="1"/>
    <col min="6150" max="6152" width="0" style="2" hidden="1" customWidth="1"/>
    <col min="6153" max="6379" width="9" style="2"/>
    <col min="6380" max="6381" width="0" style="2" hidden="1" customWidth="1"/>
    <col min="6382" max="6382" width="1.42578125" style="2" customWidth="1"/>
    <col min="6383" max="6383" width="2.5703125" style="2" customWidth="1"/>
    <col min="6384" max="6384" width="29.85546875" style="2" customWidth="1"/>
    <col min="6385" max="6385" width="0" style="2" hidden="1" customWidth="1"/>
    <col min="6386" max="6386" width="7" style="2" customWidth="1"/>
    <col min="6387" max="6387" width="4.42578125" style="2" customWidth="1"/>
    <col min="6388" max="6388" width="0" style="2" hidden="1" customWidth="1"/>
    <col min="6389" max="6389" width="11.42578125" style="2" customWidth="1"/>
    <col min="6390" max="6390" width="0" style="2" hidden="1" customWidth="1"/>
    <col min="6391" max="6391" width="11.42578125" style="2" customWidth="1"/>
    <col min="6392" max="6392" width="0" style="2" hidden="1" customWidth="1"/>
    <col min="6393" max="6393" width="11.42578125" style="2" customWidth="1"/>
    <col min="6394" max="6394" width="0" style="2" hidden="1" customWidth="1"/>
    <col min="6395" max="6395" width="6.140625" style="2" customWidth="1"/>
    <col min="6396" max="6396" width="5.42578125" style="2" customWidth="1"/>
    <col min="6397" max="6397" width="0" style="2" hidden="1" customWidth="1"/>
    <col min="6398" max="6398" width="11.42578125" style="2" customWidth="1"/>
    <col min="6399" max="6399" width="0" style="2" hidden="1" customWidth="1"/>
    <col min="6400" max="6400" width="11.42578125" style="2" customWidth="1"/>
    <col min="6401" max="6401" width="0" style="2" hidden="1" customWidth="1"/>
    <col min="6402" max="6402" width="0.85546875" style="2" customWidth="1"/>
    <col min="6403" max="6403" width="10.42578125" style="2" customWidth="1"/>
    <col min="6404" max="6404" width="0" style="2" hidden="1" customWidth="1"/>
    <col min="6405" max="6405" width="0.42578125" style="2" customWidth="1"/>
    <col min="6406" max="6408" width="0" style="2" hidden="1" customWidth="1"/>
    <col min="6409" max="6635" width="9" style="2"/>
    <col min="6636" max="6637" width="0" style="2" hidden="1" customWidth="1"/>
    <col min="6638" max="6638" width="1.42578125" style="2" customWidth="1"/>
    <col min="6639" max="6639" width="2.5703125" style="2" customWidth="1"/>
    <col min="6640" max="6640" width="29.85546875" style="2" customWidth="1"/>
    <col min="6641" max="6641" width="0" style="2" hidden="1" customWidth="1"/>
    <col min="6642" max="6642" width="7" style="2" customWidth="1"/>
    <col min="6643" max="6643" width="4.42578125" style="2" customWidth="1"/>
    <col min="6644" max="6644" width="0" style="2" hidden="1" customWidth="1"/>
    <col min="6645" max="6645" width="11.42578125" style="2" customWidth="1"/>
    <col min="6646" max="6646" width="0" style="2" hidden="1" customWidth="1"/>
    <col min="6647" max="6647" width="11.42578125" style="2" customWidth="1"/>
    <col min="6648" max="6648" width="0" style="2" hidden="1" customWidth="1"/>
    <col min="6649" max="6649" width="11.42578125" style="2" customWidth="1"/>
    <col min="6650" max="6650" width="0" style="2" hidden="1" customWidth="1"/>
    <col min="6651" max="6651" width="6.140625" style="2" customWidth="1"/>
    <col min="6652" max="6652" width="5.42578125" style="2" customWidth="1"/>
    <col min="6653" max="6653" width="0" style="2" hidden="1" customWidth="1"/>
    <col min="6654" max="6654" width="11.42578125" style="2" customWidth="1"/>
    <col min="6655" max="6655" width="0" style="2" hidden="1" customWidth="1"/>
    <col min="6656" max="6656" width="11.42578125" style="2" customWidth="1"/>
    <col min="6657" max="6657" width="0" style="2" hidden="1" customWidth="1"/>
    <col min="6658" max="6658" width="0.85546875" style="2" customWidth="1"/>
    <col min="6659" max="6659" width="10.42578125" style="2" customWidth="1"/>
    <col min="6660" max="6660" width="0" style="2" hidden="1" customWidth="1"/>
    <col min="6661" max="6661" width="0.42578125" style="2" customWidth="1"/>
    <col min="6662" max="6664" width="0" style="2" hidden="1" customWidth="1"/>
    <col min="6665" max="6891" width="9" style="2"/>
    <col min="6892" max="6893" width="0" style="2" hidden="1" customWidth="1"/>
    <col min="6894" max="6894" width="1.42578125" style="2" customWidth="1"/>
    <col min="6895" max="6895" width="2.5703125" style="2" customWidth="1"/>
    <col min="6896" max="6896" width="29.85546875" style="2" customWidth="1"/>
    <col min="6897" max="6897" width="0" style="2" hidden="1" customWidth="1"/>
    <col min="6898" max="6898" width="7" style="2" customWidth="1"/>
    <col min="6899" max="6899" width="4.42578125" style="2" customWidth="1"/>
    <col min="6900" max="6900" width="0" style="2" hidden="1" customWidth="1"/>
    <col min="6901" max="6901" width="11.42578125" style="2" customWidth="1"/>
    <col min="6902" max="6902" width="0" style="2" hidden="1" customWidth="1"/>
    <col min="6903" max="6903" width="11.42578125" style="2" customWidth="1"/>
    <col min="6904" max="6904" width="0" style="2" hidden="1" customWidth="1"/>
    <col min="6905" max="6905" width="11.42578125" style="2" customWidth="1"/>
    <col min="6906" max="6906" width="0" style="2" hidden="1" customWidth="1"/>
    <col min="6907" max="6907" width="6.140625" style="2" customWidth="1"/>
    <col min="6908" max="6908" width="5.42578125" style="2" customWidth="1"/>
    <col min="6909" max="6909" width="0" style="2" hidden="1" customWidth="1"/>
    <col min="6910" max="6910" width="11.42578125" style="2" customWidth="1"/>
    <col min="6911" max="6911" width="0" style="2" hidden="1" customWidth="1"/>
    <col min="6912" max="6912" width="11.42578125" style="2" customWidth="1"/>
    <col min="6913" max="6913" width="0" style="2" hidden="1" customWidth="1"/>
    <col min="6914" max="6914" width="0.85546875" style="2" customWidth="1"/>
    <col min="6915" max="6915" width="10.42578125" style="2" customWidth="1"/>
    <col min="6916" max="6916" width="0" style="2" hidden="1" customWidth="1"/>
    <col min="6917" max="6917" width="0.42578125" style="2" customWidth="1"/>
    <col min="6918" max="6920" width="0" style="2" hidden="1" customWidth="1"/>
    <col min="6921" max="7147" width="9" style="2"/>
    <col min="7148" max="7149" width="0" style="2" hidden="1" customWidth="1"/>
    <col min="7150" max="7150" width="1.42578125" style="2" customWidth="1"/>
    <col min="7151" max="7151" width="2.5703125" style="2" customWidth="1"/>
    <col min="7152" max="7152" width="29.85546875" style="2" customWidth="1"/>
    <col min="7153" max="7153" width="0" style="2" hidden="1" customWidth="1"/>
    <col min="7154" max="7154" width="7" style="2" customWidth="1"/>
    <col min="7155" max="7155" width="4.42578125" style="2" customWidth="1"/>
    <col min="7156" max="7156" width="0" style="2" hidden="1" customWidth="1"/>
    <col min="7157" max="7157" width="11.42578125" style="2" customWidth="1"/>
    <col min="7158" max="7158" width="0" style="2" hidden="1" customWidth="1"/>
    <col min="7159" max="7159" width="11.42578125" style="2" customWidth="1"/>
    <col min="7160" max="7160" width="0" style="2" hidden="1" customWidth="1"/>
    <col min="7161" max="7161" width="11.42578125" style="2" customWidth="1"/>
    <col min="7162" max="7162" width="0" style="2" hidden="1" customWidth="1"/>
    <col min="7163" max="7163" width="6.140625" style="2" customWidth="1"/>
    <col min="7164" max="7164" width="5.42578125" style="2" customWidth="1"/>
    <col min="7165" max="7165" width="0" style="2" hidden="1" customWidth="1"/>
    <col min="7166" max="7166" width="11.42578125" style="2" customWidth="1"/>
    <col min="7167" max="7167" width="0" style="2" hidden="1" customWidth="1"/>
    <col min="7168" max="7168" width="11.42578125" style="2" customWidth="1"/>
    <col min="7169" max="7169" width="0" style="2" hidden="1" customWidth="1"/>
    <col min="7170" max="7170" width="0.85546875" style="2" customWidth="1"/>
    <col min="7171" max="7171" width="10.42578125" style="2" customWidth="1"/>
    <col min="7172" max="7172" width="0" style="2" hidden="1" customWidth="1"/>
    <col min="7173" max="7173" width="0.42578125" style="2" customWidth="1"/>
    <col min="7174" max="7176" width="0" style="2" hidden="1" customWidth="1"/>
    <col min="7177" max="7403" width="9" style="2"/>
    <col min="7404" max="7405" width="0" style="2" hidden="1" customWidth="1"/>
    <col min="7406" max="7406" width="1.42578125" style="2" customWidth="1"/>
    <col min="7407" max="7407" width="2.5703125" style="2" customWidth="1"/>
    <col min="7408" max="7408" width="29.85546875" style="2" customWidth="1"/>
    <col min="7409" max="7409" width="0" style="2" hidden="1" customWidth="1"/>
    <col min="7410" max="7410" width="7" style="2" customWidth="1"/>
    <col min="7411" max="7411" width="4.42578125" style="2" customWidth="1"/>
    <col min="7412" max="7412" width="0" style="2" hidden="1" customWidth="1"/>
    <col min="7413" max="7413" width="11.42578125" style="2" customWidth="1"/>
    <col min="7414" max="7414" width="0" style="2" hidden="1" customWidth="1"/>
    <col min="7415" max="7415" width="11.42578125" style="2" customWidth="1"/>
    <col min="7416" max="7416" width="0" style="2" hidden="1" customWidth="1"/>
    <col min="7417" max="7417" width="11.42578125" style="2" customWidth="1"/>
    <col min="7418" max="7418" width="0" style="2" hidden="1" customWidth="1"/>
    <col min="7419" max="7419" width="6.140625" style="2" customWidth="1"/>
    <col min="7420" max="7420" width="5.42578125" style="2" customWidth="1"/>
    <col min="7421" max="7421" width="0" style="2" hidden="1" customWidth="1"/>
    <col min="7422" max="7422" width="11.42578125" style="2" customWidth="1"/>
    <col min="7423" max="7423" width="0" style="2" hidden="1" customWidth="1"/>
    <col min="7424" max="7424" width="11.42578125" style="2" customWidth="1"/>
    <col min="7425" max="7425" width="0" style="2" hidden="1" customWidth="1"/>
    <col min="7426" max="7426" width="0.85546875" style="2" customWidth="1"/>
    <col min="7427" max="7427" width="10.42578125" style="2" customWidth="1"/>
    <col min="7428" max="7428" width="0" style="2" hidden="1" customWidth="1"/>
    <col min="7429" max="7429" width="0.42578125" style="2" customWidth="1"/>
    <col min="7430" max="7432" width="0" style="2" hidden="1" customWidth="1"/>
    <col min="7433" max="7659" width="9" style="2"/>
    <col min="7660" max="7661" width="0" style="2" hidden="1" customWidth="1"/>
    <col min="7662" max="7662" width="1.42578125" style="2" customWidth="1"/>
    <col min="7663" max="7663" width="2.5703125" style="2" customWidth="1"/>
    <col min="7664" max="7664" width="29.85546875" style="2" customWidth="1"/>
    <col min="7665" max="7665" width="0" style="2" hidden="1" customWidth="1"/>
    <col min="7666" max="7666" width="7" style="2" customWidth="1"/>
    <col min="7667" max="7667" width="4.42578125" style="2" customWidth="1"/>
    <col min="7668" max="7668" width="0" style="2" hidden="1" customWidth="1"/>
    <col min="7669" max="7669" width="11.42578125" style="2" customWidth="1"/>
    <col min="7670" max="7670" width="0" style="2" hidden="1" customWidth="1"/>
    <col min="7671" max="7671" width="11.42578125" style="2" customWidth="1"/>
    <col min="7672" max="7672" width="0" style="2" hidden="1" customWidth="1"/>
    <col min="7673" max="7673" width="11.42578125" style="2" customWidth="1"/>
    <col min="7674" max="7674" width="0" style="2" hidden="1" customWidth="1"/>
    <col min="7675" max="7675" width="6.140625" style="2" customWidth="1"/>
    <col min="7676" max="7676" width="5.42578125" style="2" customWidth="1"/>
    <col min="7677" max="7677" width="0" style="2" hidden="1" customWidth="1"/>
    <col min="7678" max="7678" width="11.42578125" style="2" customWidth="1"/>
    <col min="7679" max="7679" width="0" style="2" hidden="1" customWidth="1"/>
    <col min="7680" max="7680" width="11.42578125" style="2" customWidth="1"/>
    <col min="7681" max="7681" width="0" style="2" hidden="1" customWidth="1"/>
    <col min="7682" max="7682" width="0.85546875" style="2" customWidth="1"/>
    <col min="7683" max="7683" width="10.42578125" style="2" customWidth="1"/>
    <col min="7684" max="7684" width="0" style="2" hidden="1" customWidth="1"/>
    <col min="7685" max="7685" width="0.42578125" style="2" customWidth="1"/>
    <col min="7686" max="7688" width="0" style="2" hidden="1" customWidth="1"/>
    <col min="7689" max="7915" width="9" style="2"/>
    <col min="7916" max="7917" width="0" style="2" hidden="1" customWidth="1"/>
    <col min="7918" max="7918" width="1.42578125" style="2" customWidth="1"/>
    <col min="7919" max="7919" width="2.5703125" style="2" customWidth="1"/>
    <col min="7920" max="7920" width="29.85546875" style="2" customWidth="1"/>
    <col min="7921" max="7921" width="0" style="2" hidden="1" customWidth="1"/>
    <col min="7922" max="7922" width="7" style="2" customWidth="1"/>
    <col min="7923" max="7923" width="4.42578125" style="2" customWidth="1"/>
    <col min="7924" max="7924" width="0" style="2" hidden="1" customWidth="1"/>
    <col min="7925" max="7925" width="11.42578125" style="2" customWidth="1"/>
    <col min="7926" max="7926" width="0" style="2" hidden="1" customWidth="1"/>
    <col min="7927" max="7927" width="11.42578125" style="2" customWidth="1"/>
    <col min="7928" max="7928" width="0" style="2" hidden="1" customWidth="1"/>
    <col min="7929" max="7929" width="11.42578125" style="2" customWidth="1"/>
    <col min="7930" max="7930" width="0" style="2" hidden="1" customWidth="1"/>
    <col min="7931" max="7931" width="6.140625" style="2" customWidth="1"/>
    <col min="7932" max="7932" width="5.42578125" style="2" customWidth="1"/>
    <col min="7933" max="7933" width="0" style="2" hidden="1" customWidth="1"/>
    <col min="7934" max="7934" width="11.42578125" style="2" customWidth="1"/>
    <col min="7935" max="7935" width="0" style="2" hidden="1" customWidth="1"/>
    <col min="7936" max="7936" width="11.42578125" style="2" customWidth="1"/>
    <col min="7937" max="7937" width="0" style="2" hidden="1" customWidth="1"/>
    <col min="7938" max="7938" width="0.85546875" style="2" customWidth="1"/>
    <col min="7939" max="7939" width="10.42578125" style="2" customWidth="1"/>
    <col min="7940" max="7940" width="0" style="2" hidden="1" customWidth="1"/>
    <col min="7941" max="7941" width="0.42578125" style="2" customWidth="1"/>
    <col min="7942" max="7944" width="0" style="2" hidden="1" customWidth="1"/>
    <col min="7945" max="8171" width="9" style="2"/>
    <col min="8172" max="8173" width="0" style="2" hidden="1" customWidth="1"/>
    <col min="8174" max="8174" width="1.42578125" style="2" customWidth="1"/>
    <col min="8175" max="8175" width="2.5703125" style="2" customWidth="1"/>
    <col min="8176" max="8176" width="29.85546875" style="2" customWidth="1"/>
    <col min="8177" max="8177" width="0" style="2" hidden="1" customWidth="1"/>
    <col min="8178" max="8178" width="7" style="2" customWidth="1"/>
    <col min="8179" max="8179" width="4.42578125" style="2" customWidth="1"/>
    <col min="8180" max="8180" width="0" style="2" hidden="1" customWidth="1"/>
    <col min="8181" max="8181" width="11.42578125" style="2" customWidth="1"/>
    <col min="8182" max="8182" width="0" style="2" hidden="1" customWidth="1"/>
    <col min="8183" max="8183" width="11.42578125" style="2" customWidth="1"/>
    <col min="8184" max="8184" width="0" style="2" hidden="1" customWidth="1"/>
    <col min="8185" max="8185" width="11.42578125" style="2" customWidth="1"/>
    <col min="8186" max="8186" width="0" style="2" hidden="1" customWidth="1"/>
    <col min="8187" max="8187" width="6.140625" style="2" customWidth="1"/>
    <col min="8188" max="8188" width="5.42578125" style="2" customWidth="1"/>
    <col min="8189" max="8189" width="0" style="2" hidden="1" customWidth="1"/>
    <col min="8190" max="8190" width="11.42578125" style="2" customWidth="1"/>
    <col min="8191" max="8191" width="0" style="2" hidden="1" customWidth="1"/>
    <col min="8192" max="8192" width="11.42578125" style="2" customWidth="1"/>
    <col min="8193" max="8193" width="0" style="2" hidden="1" customWidth="1"/>
    <col min="8194" max="8194" width="0.85546875" style="2" customWidth="1"/>
    <col min="8195" max="8195" width="10.42578125" style="2" customWidth="1"/>
    <col min="8196" max="8196" width="0" style="2" hidden="1" customWidth="1"/>
    <col min="8197" max="8197" width="0.42578125" style="2" customWidth="1"/>
    <col min="8198" max="8200" width="0" style="2" hidden="1" customWidth="1"/>
    <col min="8201" max="8427" width="9" style="2"/>
    <col min="8428" max="8429" width="0" style="2" hidden="1" customWidth="1"/>
    <col min="8430" max="8430" width="1.42578125" style="2" customWidth="1"/>
    <col min="8431" max="8431" width="2.5703125" style="2" customWidth="1"/>
    <col min="8432" max="8432" width="29.85546875" style="2" customWidth="1"/>
    <col min="8433" max="8433" width="0" style="2" hidden="1" customWidth="1"/>
    <col min="8434" max="8434" width="7" style="2" customWidth="1"/>
    <col min="8435" max="8435" width="4.42578125" style="2" customWidth="1"/>
    <col min="8436" max="8436" width="0" style="2" hidden="1" customWidth="1"/>
    <col min="8437" max="8437" width="11.42578125" style="2" customWidth="1"/>
    <col min="8438" max="8438" width="0" style="2" hidden="1" customWidth="1"/>
    <col min="8439" max="8439" width="11.42578125" style="2" customWidth="1"/>
    <col min="8440" max="8440" width="0" style="2" hidden="1" customWidth="1"/>
    <col min="8441" max="8441" width="11.42578125" style="2" customWidth="1"/>
    <col min="8442" max="8442" width="0" style="2" hidden="1" customWidth="1"/>
    <col min="8443" max="8443" width="6.140625" style="2" customWidth="1"/>
    <col min="8444" max="8444" width="5.42578125" style="2" customWidth="1"/>
    <col min="8445" max="8445" width="0" style="2" hidden="1" customWidth="1"/>
    <col min="8446" max="8446" width="11.42578125" style="2" customWidth="1"/>
    <col min="8447" max="8447" width="0" style="2" hidden="1" customWidth="1"/>
    <col min="8448" max="8448" width="11.42578125" style="2" customWidth="1"/>
    <col min="8449" max="8449" width="0" style="2" hidden="1" customWidth="1"/>
    <col min="8450" max="8450" width="0.85546875" style="2" customWidth="1"/>
    <col min="8451" max="8451" width="10.42578125" style="2" customWidth="1"/>
    <col min="8452" max="8452" width="0" style="2" hidden="1" customWidth="1"/>
    <col min="8453" max="8453" width="0.42578125" style="2" customWidth="1"/>
    <col min="8454" max="8456" width="0" style="2" hidden="1" customWidth="1"/>
    <col min="8457" max="8683" width="9" style="2"/>
    <col min="8684" max="8685" width="0" style="2" hidden="1" customWidth="1"/>
    <col min="8686" max="8686" width="1.42578125" style="2" customWidth="1"/>
    <col min="8687" max="8687" width="2.5703125" style="2" customWidth="1"/>
    <col min="8688" max="8688" width="29.85546875" style="2" customWidth="1"/>
    <col min="8689" max="8689" width="0" style="2" hidden="1" customWidth="1"/>
    <col min="8690" max="8690" width="7" style="2" customWidth="1"/>
    <col min="8691" max="8691" width="4.42578125" style="2" customWidth="1"/>
    <col min="8692" max="8692" width="0" style="2" hidden="1" customWidth="1"/>
    <col min="8693" max="8693" width="11.42578125" style="2" customWidth="1"/>
    <col min="8694" max="8694" width="0" style="2" hidden="1" customWidth="1"/>
    <col min="8695" max="8695" width="11.42578125" style="2" customWidth="1"/>
    <col min="8696" max="8696" width="0" style="2" hidden="1" customWidth="1"/>
    <col min="8697" max="8697" width="11.42578125" style="2" customWidth="1"/>
    <col min="8698" max="8698" width="0" style="2" hidden="1" customWidth="1"/>
    <col min="8699" max="8699" width="6.140625" style="2" customWidth="1"/>
    <col min="8700" max="8700" width="5.42578125" style="2" customWidth="1"/>
    <col min="8701" max="8701" width="0" style="2" hidden="1" customWidth="1"/>
    <col min="8702" max="8702" width="11.42578125" style="2" customWidth="1"/>
    <col min="8703" max="8703" width="0" style="2" hidden="1" customWidth="1"/>
    <col min="8704" max="8704" width="11.42578125" style="2" customWidth="1"/>
    <col min="8705" max="8705" width="0" style="2" hidden="1" customWidth="1"/>
    <col min="8706" max="8706" width="0.85546875" style="2" customWidth="1"/>
    <col min="8707" max="8707" width="10.42578125" style="2" customWidth="1"/>
    <col min="8708" max="8708" width="0" style="2" hidden="1" customWidth="1"/>
    <col min="8709" max="8709" width="0.42578125" style="2" customWidth="1"/>
    <col min="8710" max="8712" width="0" style="2" hidden="1" customWidth="1"/>
    <col min="8713" max="8939" width="9" style="2"/>
    <col min="8940" max="8941" width="0" style="2" hidden="1" customWidth="1"/>
    <col min="8942" max="8942" width="1.42578125" style="2" customWidth="1"/>
    <col min="8943" max="8943" width="2.5703125" style="2" customWidth="1"/>
    <col min="8944" max="8944" width="29.85546875" style="2" customWidth="1"/>
    <col min="8945" max="8945" width="0" style="2" hidden="1" customWidth="1"/>
    <col min="8946" max="8946" width="7" style="2" customWidth="1"/>
    <col min="8947" max="8947" width="4.42578125" style="2" customWidth="1"/>
    <col min="8948" max="8948" width="0" style="2" hidden="1" customWidth="1"/>
    <col min="8949" max="8949" width="11.42578125" style="2" customWidth="1"/>
    <col min="8950" max="8950" width="0" style="2" hidden="1" customWidth="1"/>
    <col min="8951" max="8951" width="11.42578125" style="2" customWidth="1"/>
    <col min="8952" max="8952" width="0" style="2" hidden="1" customWidth="1"/>
    <col min="8953" max="8953" width="11.42578125" style="2" customWidth="1"/>
    <col min="8954" max="8954" width="0" style="2" hidden="1" customWidth="1"/>
    <col min="8955" max="8955" width="6.140625" style="2" customWidth="1"/>
    <col min="8956" max="8956" width="5.42578125" style="2" customWidth="1"/>
    <col min="8957" max="8957" width="0" style="2" hidden="1" customWidth="1"/>
    <col min="8958" max="8958" width="11.42578125" style="2" customWidth="1"/>
    <col min="8959" max="8959" width="0" style="2" hidden="1" customWidth="1"/>
    <col min="8960" max="8960" width="11.42578125" style="2" customWidth="1"/>
    <col min="8961" max="8961" width="0" style="2" hidden="1" customWidth="1"/>
    <col min="8962" max="8962" width="0.85546875" style="2" customWidth="1"/>
    <col min="8963" max="8963" width="10.42578125" style="2" customWidth="1"/>
    <col min="8964" max="8964" width="0" style="2" hidden="1" customWidth="1"/>
    <col min="8965" max="8965" width="0.42578125" style="2" customWidth="1"/>
    <col min="8966" max="8968" width="0" style="2" hidden="1" customWidth="1"/>
    <col min="8969" max="9195" width="9" style="2"/>
    <col min="9196" max="9197" width="0" style="2" hidden="1" customWidth="1"/>
    <col min="9198" max="9198" width="1.42578125" style="2" customWidth="1"/>
    <col min="9199" max="9199" width="2.5703125" style="2" customWidth="1"/>
    <col min="9200" max="9200" width="29.85546875" style="2" customWidth="1"/>
    <col min="9201" max="9201" width="0" style="2" hidden="1" customWidth="1"/>
    <col min="9202" max="9202" width="7" style="2" customWidth="1"/>
    <col min="9203" max="9203" width="4.42578125" style="2" customWidth="1"/>
    <col min="9204" max="9204" width="0" style="2" hidden="1" customWidth="1"/>
    <col min="9205" max="9205" width="11.42578125" style="2" customWidth="1"/>
    <col min="9206" max="9206" width="0" style="2" hidden="1" customWidth="1"/>
    <col min="9207" max="9207" width="11.42578125" style="2" customWidth="1"/>
    <col min="9208" max="9208" width="0" style="2" hidden="1" customWidth="1"/>
    <col min="9209" max="9209" width="11.42578125" style="2" customWidth="1"/>
    <col min="9210" max="9210" width="0" style="2" hidden="1" customWidth="1"/>
    <col min="9211" max="9211" width="6.140625" style="2" customWidth="1"/>
    <col min="9212" max="9212" width="5.42578125" style="2" customWidth="1"/>
    <col min="9213" max="9213" width="0" style="2" hidden="1" customWidth="1"/>
    <col min="9214" max="9214" width="11.42578125" style="2" customWidth="1"/>
    <col min="9215" max="9215" width="0" style="2" hidden="1" customWidth="1"/>
    <col min="9216" max="9216" width="11.42578125" style="2" customWidth="1"/>
    <col min="9217" max="9217" width="0" style="2" hidden="1" customWidth="1"/>
    <col min="9218" max="9218" width="0.85546875" style="2" customWidth="1"/>
    <col min="9219" max="9219" width="10.42578125" style="2" customWidth="1"/>
    <col min="9220" max="9220" width="0" style="2" hidden="1" customWidth="1"/>
    <col min="9221" max="9221" width="0.42578125" style="2" customWidth="1"/>
    <col min="9222" max="9224" width="0" style="2" hidden="1" customWidth="1"/>
    <col min="9225" max="9451" width="9" style="2"/>
    <col min="9452" max="9453" width="0" style="2" hidden="1" customWidth="1"/>
    <col min="9454" max="9454" width="1.42578125" style="2" customWidth="1"/>
    <col min="9455" max="9455" width="2.5703125" style="2" customWidth="1"/>
    <col min="9456" max="9456" width="29.85546875" style="2" customWidth="1"/>
    <col min="9457" max="9457" width="0" style="2" hidden="1" customWidth="1"/>
    <col min="9458" max="9458" width="7" style="2" customWidth="1"/>
    <col min="9459" max="9459" width="4.42578125" style="2" customWidth="1"/>
    <col min="9460" max="9460" width="0" style="2" hidden="1" customWidth="1"/>
    <col min="9461" max="9461" width="11.42578125" style="2" customWidth="1"/>
    <col min="9462" max="9462" width="0" style="2" hidden="1" customWidth="1"/>
    <col min="9463" max="9463" width="11.42578125" style="2" customWidth="1"/>
    <col min="9464" max="9464" width="0" style="2" hidden="1" customWidth="1"/>
    <col min="9465" max="9465" width="11.42578125" style="2" customWidth="1"/>
    <col min="9466" max="9466" width="0" style="2" hidden="1" customWidth="1"/>
    <col min="9467" max="9467" width="6.140625" style="2" customWidth="1"/>
    <col min="9468" max="9468" width="5.42578125" style="2" customWidth="1"/>
    <col min="9469" max="9469" width="0" style="2" hidden="1" customWidth="1"/>
    <col min="9470" max="9470" width="11.42578125" style="2" customWidth="1"/>
    <col min="9471" max="9471" width="0" style="2" hidden="1" customWidth="1"/>
    <col min="9472" max="9472" width="11.42578125" style="2" customWidth="1"/>
    <col min="9473" max="9473" width="0" style="2" hidden="1" customWidth="1"/>
    <col min="9474" max="9474" width="0.85546875" style="2" customWidth="1"/>
    <col min="9475" max="9475" width="10.42578125" style="2" customWidth="1"/>
    <col min="9476" max="9476" width="0" style="2" hidden="1" customWidth="1"/>
    <col min="9477" max="9477" width="0.42578125" style="2" customWidth="1"/>
    <col min="9478" max="9480" width="0" style="2" hidden="1" customWidth="1"/>
    <col min="9481" max="9707" width="9" style="2"/>
    <col min="9708" max="9709" width="0" style="2" hidden="1" customWidth="1"/>
    <col min="9710" max="9710" width="1.42578125" style="2" customWidth="1"/>
    <col min="9711" max="9711" width="2.5703125" style="2" customWidth="1"/>
    <col min="9712" max="9712" width="29.85546875" style="2" customWidth="1"/>
    <col min="9713" max="9713" width="0" style="2" hidden="1" customWidth="1"/>
    <col min="9714" max="9714" width="7" style="2" customWidth="1"/>
    <col min="9715" max="9715" width="4.42578125" style="2" customWidth="1"/>
    <col min="9716" max="9716" width="0" style="2" hidden="1" customWidth="1"/>
    <col min="9717" max="9717" width="11.42578125" style="2" customWidth="1"/>
    <col min="9718" max="9718" width="0" style="2" hidden="1" customWidth="1"/>
    <col min="9719" max="9719" width="11.42578125" style="2" customWidth="1"/>
    <col min="9720" max="9720" width="0" style="2" hidden="1" customWidth="1"/>
    <col min="9721" max="9721" width="11.42578125" style="2" customWidth="1"/>
    <col min="9722" max="9722" width="0" style="2" hidden="1" customWidth="1"/>
    <col min="9723" max="9723" width="6.140625" style="2" customWidth="1"/>
    <col min="9724" max="9724" width="5.42578125" style="2" customWidth="1"/>
    <col min="9725" max="9725" width="0" style="2" hidden="1" customWidth="1"/>
    <col min="9726" max="9726" width="11.42578125" style="2" customWidth="1"/>
    <col min="9727" max="9727" width="0" style="2" hidden="1" customWidth="1"/>
    <col min="9728" max="9728" width="11.42578125" style="2" customWidth="1"/>
    <col min="9729" max="9729" width="0" style="2" hidden="1" customWidth="1"/>
    <col min="9730" max="9730" width="0.85546875" style="2" customWidth="1"/>
    <col min="9731" max="9731" width="10.42578125" style="2" customWidth="1"/>
    <col min="9732" max="9732" width="0" style="2" hidden="1" customWidth="1"/>
    <col min="9733" max="9733" width="0.42578125" style="2" customWidth="1"/>
    <col min="9734" max="9736" width="0" style="2" hidden="1" customWidth="1"/>
    <col min="9737" max="9963" width="9" style="2"/>
    <col min="9964" max="9965" width="0" style="2" hidden="1" customWidth="1"/>
    <col min="9966" max="9966" width="1.42578125" style="2" customWidth="1"/>
    <col min="9967" max="9967" width="2.5703125" style="2" customWidth="1"/>
    <col min="9968" max="9968" width="29.85546875" style="2" customWidth="1"/>
    <col min="9969" max="9969" width="0" style="2" hidden="1" customWidth="1"/>
    <col min="9970" max="9970" width="7" style="2" customWidth="1"/>
    <col min="9971" max="9971" width="4.42578125" style="2" customWidth="1"/>
    <col min="9972" max="9972" width="0" style="2" hidden="1" customWidth="1"/>
    <col min="9973" max="9973" width="11.42578125" style="2" customWidth="1"/>
    <col min="9974" max="9974" width="0" style="2" hidden="1" customWidth="1"/>
    <col min="9975" max="9975" width="11.42578125" style="2" customWidth="1"/>
    <col min="9976" max="9976" width="0" style="2" hidden="1" customWidth="1"/>
    <col min="9977" max="9977" width="11.42578125" style="2" customWidth="1"/>
    <col min="9978" max="9978" width="0" style="2" hidden="1" customWidth="1"/>
    <col min="9979" max="9979" width="6.140625" style="2" customWidth="1"/>
    <col min="9980" max="9980" width="5.42578125" style="2" customWidth="1"/>
    <col min="9981" max="9981" width="0" style="2" hidden="1" customWidth="1"/>
    <col min="9982" max="9982" width="11.42578125" style="2" customWidth="1"/>
    <col min="9983" max="9983" width="0" style="2" hidden="1" customWidth="1"/>
    <col min="9984" max="9984" width="11.42578125" style="2" customWidth="1"/>
    <col min="9985" max="9985" width="0" style="2" hidden="1" customWidth="1"/>
    <col min="9986" max="9986" width="0.85546875" style="2" customWidth="1"/>
    <col min="9987" max="9987" width="10.42578125" style="2" customWidth="1"/>
    <col min="9988" max="9988" width="0" style="2" hidden="1" customWidth="1"/>
    <col min="9989" max="9989" width="0.42578125" style="2" customWidth="1"/>
    <col min="9990" max="9992" width="0" style="2" hidden="1" customWidth="1"/>
    <col min="9993" max="10219" width="9" style="2"/>
    <col min="10220" max="10221" width="0" style="2" hidden="1" customWidth="1"/>
    <col min="10222" max="10222" width="1.42578125" style="2" customWidth="1"/>
    <col min="10223" max="10223" width="2.5703125" style="2" customWidth="1"/>
    <col min="10224" max="10224" width="29.85546875" style="2" customWidth="1"/>
    <col min="10225" max="10225" width="0" style="2" hidden="1" customWidth="1"/>
    <col min="10226" max="10226" width="7" style="2" customWidth="1"/>
    <col min="10227" max="10227" width="4.42578125" style="2" customWidth="1"/>
    <col min="10228" max="10228" width="0" style="2" hidden="1" customWidth="1"/>
    <col min="10229" max="10229" width="11.42578125" style="2" customWidth="1"/>
    <col min="10230" max="10230" width="0" style="2" hidden="1" customWidth="1"/>
    <col min="10231" max="10231" width="11.42578125" style="2" customWidth="1"/>
    <col min="10232" max="10232" width="0" style="2" hidden="1" customWidth="1"/>
    <col min="10233" max="10233" width="11.42578125" style="2" customWidth="1"/>
    <col min="10234" max="10234" width="0" style="2" hidden="1" customWidth="1"/>
    <col min="10235" max="10235" width="6.140625" style="2" customWidth="1"/>
    <col min="10236" max="10236" width="5.42578125" style="2" customWidth="1"/>
    <col min="10237" max="10237" width="0" style="2" hidden="1" customWidth="1"/>
    <col min="10238" max="10238" width="11.42578125" style="2" customWidth="1"/>
    <col min="10239" max="10239" width="0" style="2" hidden="1" customWidth="1"/>
    <col min="10240" max="10240" width="11.42578125" style="2" customWidth="1"/>
    <col min="10241" max="10241" width="0" style="2" hidden="1" customWidth="1"/>
    <col min="10242" max="10242" width="0.85546875" style="2" customWidth="1"/>
    <col min="10243" max="10243" width="10.42578125" style="2" customWidth="1"/>
    <col min="10244" max="10244" width="0" style="2" hidden="1" customWidth="1"/>
    <col min="10245" max="10245" width="0.42578125" style="2" customWidth="1"/>
    <col min="10246" max="10248" width="0" style="2" hidden="1" customWidth="1"/>
    <col min="10249" max="10475" width="9" style="2"/>
    <col min="10476" max="10477" width="0" style="2" hidden="1" customWidth="1"/>
    <col min="10478" max="10478" width="1.42578125" style="2" customWidth="1"/>
    <col min="10479" max="10479" width="2.5703125" style="2" customWidth="1"/>
    <col min="10480" max="10480" width="29.85546875" style="2" customWidth="1"/>
    <col min="10481" max="10481" width="0" style="2" hidden="1" customWidth="1"/>
    <col min="10482" max="10482" width="7" style="2" customWidth="1"/>
    <col min="10483" max="10483" width="4.42578125" style="2" customWidth="1"/>
    <col min="10484" max="10484" width="0" style="2" hidden="1" customWidth="1"/>
    <col min="10485" max="10485" width="11.42578125" style="2" customWidth="1"/>
    <col min="10486" max="10486" width="0" style="2" hidden="1" customWidth="1"/>
    <col min="10487" max="10487" width="11.42578125" style="2" customWidth="1"/>
    <col min="10488" max="10488" width="0" style="2" hidden="1" customWidth="1"/>
    <col min="10489" max="10489" width="11.42578125" style="2" customWidth="1"/>
    <col min="10490" max="10490" width="0" style="2" hidden="1" customWidth="1"/>
    <col min="10491" max="10491" width="6.140625" style="2" customWidth="1"/>
    <col min="10492" max="10492" width="5.42578125" style="2" customWidth="1"/>
    <col min="10493" max="10493" width="0" style="2" hidden="1" customWidth="1"/>
    <col min="10494" max="10494" width="11.42578125" style="2" customWidth="1"/>
    <col min="10495" max="10495" width="0" style="2" hidden="1" customWidth="1"/>
    <col min="10496" max="10496" width="11.42578125" style="2" customWidth="1"/>
    <col min="10497" max="10497" width="0" style="2" hidden="1" customWidth="1"/>
    <col min="10498" max="10498" width="0.85546875" style="2" customWidth="1"/>
    <col min="10499" max="10499" width="10.42578125" style="2" customWidth="1"/>
    <col min="10500" max="10500" width="0" style="2" hidden="1" customWidth="1"/>
    <col min="10501" max="10501" width="0.42578125" style="2" customWidth="1"/>
    <col min="10502" max="10504" width="0" style="2" hidden="1" customWidth="1"/>
    <col min="10505" max="10731" width="9" style="2"/>
    <col min="10732" max="10733" width="0" style="2" hidden="1" customWidth="1"/>
    <col min="10734" max="10734" width="1.42578125" style="2" customWidth="1"/>
    <col min="10735" max="10735" width="2.5703125" style="2" customWidth="1"/>
    <col min="10736" max="10736" width="29.85546875" style="2" customWidth="1"/>
    <col min="10737" max="10737" width="0" style="2" hidden="1" customWidth="1"/>
    <col min="10738" max="10738" width="7" style="2" customWidth="1"/>
    <col min="10739" max="10739" width="4.42578125" style="2" customWidth="1"/>
    <col min="10740" max="10740" width="0" style="2" hidden="1" customWidth="1"/>
    <col min="10741" max="10741" width="11.42578125" style="2" customWidth="1"/>
    <col min="10742" max="10742" width="0" style="2" hidden="1" customWidth="1"/>
    <col min="10743" max="10743" width="11.42578125" style="2" customWidth="1"/>
    <col min="10744" max="10744" width="0" style="2" hidden="1" customWidth="1"/>
    <col min="10745" max="10745" width="11.42578125" style="2" customWidth="1"/>
    <col min="10746" max="10746" width="0" style="2" hidden="1" customWidth="1"/>
    <col min="10747" max="10747" width="6.140625" style="2" customWidth="1"/>
    <col min="10748" max="10748" width="5.42578125" style="2" customWidth="1"/>
    <col min="10749" max="10749" width="0" style="2" hidden="1" customWidth="1"/>
    <col min="10750" max="10750" width="11.42578125" style="2" customWidth="1"/>
    <col min="10751" max="10751" width="0" style="2" hidden="1" customWidth="1"/>
    <col min="10752" max="10752" width="11.42578125" style="2" customWidth="1"/>
    <col min="10753" max="10753" width="0" style="2" hidden="1" customWidth="1"/>
    <col min="10754" max="10754" width="0.85546875" style="2" customWidth="1"/>
    <col min="10755" max="10755" width="10.42578125" style="2" customWidth="1"/>
    <col min="10756" max="10756" width="0" style="2" hidden="1" customWidth="1"/>
    <col min="10757" max="10757" width="0.42578125" style="2" customWidth="1"/>
    <col min="10758" max="10760" width="0" style="2" hidden="1" customWidth="1"/>
    <col min="10761" max="10987" width="9" style="2"/>
    <col min="10988" max="10989" width="0" style="2" hidden="1" customWidth="1"/>
    <col min="10990" max="10990" width="1.42578125" style="2" customWidth="1"/>
    <col min="10991" max="10991" width="2.5703125" style="2" customWidth="1"/>
    <col min="10992" max="10992" width="29.85546875" style="2" customWidth="1"/>
    <col min="10993" max="10993" width="0" style="2" hidden="1" customWidth="1"/>
    <col min="10994" max="10994" width="7" style="2" customWidth="1"/>
    <col min="10995" max="10995" width="4.42578125" style="2" customWidth="1"/>
    <col min="10996" max="10996" width="0" style="2" hidden="1" customWidth="1"/>
    <col min="10997" max="10997" width="11.42578125" style="2" customWidth="1"/>
    <col min="10998" max="10998" width="0" style="2" hidden="1" customWidth="1"/>
    <col min="10999" max="10999" width="11.42578125" style="2" customWidth="1"/>
    <col min="11000" max="11000" width="0" style="2" hidden="1" customWidth="1"/>
    <col min="11001" max="11001" width="11.42578125" style="2" customWidth="1"/>
    <col min="11002" max="11002" width="0" style="2" hidden="1" customWidth="1"/>
    <col min="11003" max="11003" width="6.140625" style="2" customWidth="1"/>
    <col min="11004" max="11004" width="5.42578125" style="2" customWidth="1"/>
    <col min="11005" max="11005" width="0" style="2" hidden="1" customWidth="1"/>
    <col min="11006" max="11006" width="11.42578125" style="2" customWidth="1"/>
    <col min="11007" max="11007" width="0" style="2" hidden="1" customWidth="1"/>
    <col min="11008" max="11008" width="11.42578125" style="2" customWidth="1"/>
    <col min="11009" max="11009" width="0" style="2" hidden="1" customWidth="1"/>
    <col min="11010" max="11010" width="0.85546875" style="2" customWidth="1"/>
    <col min="11011" max="11011" width="10.42578125" style="2" customWidth="1"/>
    <col min="11012" max="11012" width="0" style="2" hidden="1" customWidth="1"/>
    <col min="11013" max="11013" width="0.42578125" style="2" customWidth="1"/>
    <col min="11014" max="11016" width="0" style="2" hidden="1" customWidth="1"/>
    <col min="11017" max="11243" width="9" style="2"/>
    <col min="11244" max="11245" width="0" style="2" hidden="1" customWidth="1"/>
    <col min="11246" max="11246" width="1.42578125" style="2" customWidth="1"/>
    <col min="11247" max="11247" width="2.5703125" style="2" customWidth="1"/>
    <col min="11248" max="11248" width="29.85546875" style="2" customWidth="1"/>
    <col min="11249" max="11249" width="0" style="2" hidden="1" customWidth="1"/>
    <col min="11250" max="11250" width="7" style="2" customWidth="1"/>
    <col min="11251" max="11251" width="4.42578125" style="2" customWidth="1"/>
    <col min="11252" max="11252" width="0" style="2" hidden="1" customWidth="1"/>
    <col min="11253" max="11253" width="11.42578125" style="2" customWidth="1"/>
    <col min="11254" max="11254" width="0" style="2" hidden="1" customWidth="1"/>
    <col min="11255" max="11255" width="11.42578125" style="2" customWidth="1"/>
    <col min="11256" max="11256" width="0" style="2" hidden="1" customWidth="1"/>
    <col min="11257" max="11257" width="11.42578125" style="2" customWidth="1"/>
    <col min="11258" max="11258" width="0" style="2" hidden="1" customWidth="1"/>
    <col min="11259" max="11259" width="6.140625" style="2" customWidth="1"/>
    <col min="11260" max="11260" width="5.42578125" style="2" customWidth="1"/>
    <col min="11261" max="11261" width="0" style="2" hidden="1" customWidth="1"/>
    <col min="11262" max="11262" width="11.42578125" style="2" customWidth="1"/>
    <col min="11263" max="11263" width="0" style="2" hidden="1" customWidth="1"/>
    <col min="11264" max="11264" width="11.42578125" style="2" customWidth="1"/>
    <col min="11265" max="11265" width="0" style="2" hidden="1" customWidth="1"/>
    <col min="11266" max="11266" width="0.85546875" style="2" customWidth="1"/>
    <col min="11267" max="11267" width="10.42578125" style="2" customWidth="1"/>
    <col min="11268" max="11268" width="0" style="2" hidden="1" customWidth="1"/>
    <col min="11269" max="11269" width="0.42578125" style="2" customWidth="1"/>
    <col min="11270" max="11272" width="0" style="2" hidden="1" customWidth="1"/>
    <col min="11273" max="11499" width="9" style="2"/>
    <col min="11500" max="11501" width="0" style="2" hidden="1" customWidth="1"/>
    <col min="11502" max="11502" width="1.42578125" style="2" customWidth="1"/>
    <col min="11503" max="11503" width="2.5703125" style="2" customWidth="1"/>
    <col min="11504" max="11504" width="29.85546875" style="2" customWidth="1"/>
    <col min="11505" max="11505" width="0" style="2" hidden="1" customWidth="1"/>
    <col min="11506" max="11506" width="7" style="2" customWidth="1"/>
    <col min="11507" max="11507" width="4.42578125" style="2" customWidth="1"/>
    <col min="11508" max="11508" width="0" style="2" hidden="1" customWidth="1"/>
    <col min="11509" max="11509" width="11.42578125" style="2" customWidth="1"/>
    <col min="11510" max="11510" width="0" style="2" hidden="1" customWidth="1"/>
    <col min="11511" max="11511" width="11.42578125" style="2" customWidth="1"/>
    <col min="11512" max="11512" width="0" style="2" hidden="1" customWidth="1"/>
    <col min="11513" max="11513" width="11.42578125" style="2" customWidth="1"/>
    <col min="11514" max="11514" width="0" style="2" hidden="1" customWidth="1"/>
    <col min="11515" max="11515" width="6.140625" style="2" customWidth="1"/>
    <col min="11516" max="11516" width="5.42578125" style="2" customWidth="1"/>
    <col min="11517" max="11517" width="0" style="2" hidden="1" customWidth="1"/>
    <col min="11518" max="11518" width="11.42578125" style="2" customWidth="1"/>
    <col min="11519" max="11519" width="0" style="2" hidden="1" customWidth="1"/>
    <col min="11520" max="11520" width="11.42578125" style="2" customWidth="1"/>
    <col min="11521" max="11521" width="0" style="2" hidden="1" customWidth="1"/>
    <col min="11522" max="11522" width="0.85546875" style="2" customWidth="1"/>
    <col min="11523" max="11523" width="10.42578125" style="2" customWidth="1"/>
    <col min="11524" max="11524" width="0" style="2" hidden="1" customWidth="1"/>
    <col min="11525" max="11525" width="0.42578125" style="2" customWidth="1"/>
    <col min="11526" max="11528" width="0" style="2" hidden="1" customWidth="1"/>
    <col min="11529" max="11755" width="9" style="2"/>
    <col min="11756" max="11757" width="0" style="2" hidden="1" customWidth="1"/>
    <col min="11758" max="11758" width="1.42578125" style="2" customWidth="1"/>
    <col min="11759" max="11759" width="2.5703125" style="2" customWidth="1"/>
    <col min="11760" max="11760" width="29.85546875" style="2" customWidth="1"/>
    <col min="11761" max="11761" width="0" style="2" hidden="1" customWidth="1"/>
    <col min="11762" max="11762" width="7" style="2" customWidth="1"/>
    <col min="11763" max="11763" width="4.42578125" style="2" customWidth="1"/>
    <col min="11764" max="11764" width="0" style="2" hidden="1" customWidth="1"/>
    <col min="11765" max="11765" width="11.42578125" style="2" customWidth="1"/>
    <col min="11766" max="11766" width="0" style="2" hidden="1" customWidth="1"/>
    <col min="11767" max="11767" width="11.42578125" style="2" customWidth="1"/>
    <col min="11768" max="11768" width="0" style="2" hidden="1" customWidth="1"/>
    <col min="11769" max="11769" width="11.42578125" style="2" customWidth="1"/>
    <col min="11770" max="11770" width="0" style="2" hidden="1" customWidth="1"/>
    <col min="11771" max="11771" width="6.140625" style="2" customWidth="1"/>
    <col min="11772" max="11772" width="5.42578125" style="2" customWidth="1"/>
    <col min="11773" max="11773" width="0" style="2" hidden="1" customWidth="1"/>
    <col min="11774" max="11774" width="11.42578125" style="2" customWidth="1"/>
    <col min="11775" max="11775" width="0" style="2" hidden="1" customWidth="1"/>
    <col min="11776" max="11776" width="11.42578125" style="2" customWidth="1"/>
    <col min="11777" max="11777" width="0" style="2" hidden="1" customWidth="1"/>
    <col min="11778" max="11778" width="0.85546875" style="2" customWidth="1"/>
    <col min="11779" max="11779" width="10.42578125" style="2" customWidth="1"/>
    <col min="11780" max="11780" width="0" style="2" hidden="1" customWidth="1"/>
    <col min="11781" max="11781" width="0.42578125" style="2" customWidth="1"/>
    <col min="11782" max="11784" width="0" style="2" hidden="1" customWidth="1"/>
    <col min="11785" max="12011" width="9" style="2"/>
    <col min="12012" max="12013" width="0" style="2" hidden="1" customWidth="1"/>
    <col min="12014" max="12014" width="1.42578125" style="2" customWidth="1"/>
    <col min="12015" max="12015" width="2.5703125" style="2" customWidth="1"/>
    <col min="12016" max="12016" width="29.85546875" style="2" customWidth="1"/>
    <col min="12017" max="12017" width="0" style="2" hidden="1" customWidth="1"/>
    <col min="12018" max="12018" width="7" style="2" customWidth="1"/>
    <col min="12019" max="12019" width="4.42578125" style="2" customWidth="1"/>
    <col min="12020" max="12020" width="0" style="2" hidden="1" customWidth="1"/>
    <col min="12021" max="12021" width="11.42578125" style="2" customWidth="1"/>
    <col min="12022" max="12022" width="0" style="2" hidden="1" customWidth="1"/>
    <col min="12023" max="12023" width="11.42578125" style="2" customWidth="1"/>
    <col min="12024" max="12024" width="0" style="2" hidden="1" customWidth="1"/>
    <col min="12025" max="12025" width="11.42578125" style="2" customWidth="1"/>
    <col min="12026" max="12026" width="0" style="2" hidden="1" customWidth="1"/>
    <col min="12027" max="12027" width="6.140625" style="2" customWidth="1"/>
    <col min="12028" max="12028" width="5.42578125" style="2" customWidth="1"/>
    <col min="12029" max="12029" width="0" style="2" hidden="1" customWidth="1"/>
    <col min="12030" max="12030" width="11.42578125" style="2" customWidth="1"/>
    <col min="12031" max="12031" width="0" style="2" hidden="1" customWidth="1"/>
    <col min="12032" max="12032" width="11.42578125" style="2" customWidth="1"/>
    <col min="12033" max="12033" width="0" style="2" hidden="1" customWidth="1"/>
    <col min="12034" max="12034" width="0.85546875" style="2" customWidth="1"/>
    <col min="12035" max="12035" width="10.42578125" style="2" customWidth="1"/>
    <col min="12036" max="12036" width="0" style="2" hidden="1" customWidth="1"/>
    <col min="12037" max="12037" width="0.42578125" style="2" customWidth="1"/>
    <col min="12038" max="12040" width="0" style="2" hidden="1" customWidth="1"/>
    <col min="12041" max="12267" width="9" style="2"/>
    <col min="12268" max="12269" width="0" style="2" hidden="1" customWidth="1"/>
    <col min="12270" max="12270" width="1.42578125" style="2" customWidth="1"/>
    <col min="12271" max="12271" width="2.5703125" style="2" customWidth="1"/>
    <col min="12272" max="12272" width="29.85546875" style="2" customWidth="1"/>
    <col min="12273" max="12273" width="0" style="2" hidden="1" customWidth="1"/>
    <col min="12274" max="12274" width="7" style="2" customWidth="1"/>
    <col min="12275" max="12275" width="4.42578125" style="2" customWidth="1"/>
    <col min="12276" max="12276" width="0" style="2" hidden="1" customWidth="1"/>
    <col min="12277" max="12277" width="11.42578125" style="2" customWidth="1"/>
    <col min="12278" max="12278" width="0" style="2" hidden="1" customWidth="1"/>
    <col min="12279" max="12279" width="11.42578125" style="2" customWidth="1"/>
    <col min="12280" max="12280" width="0" style="2" hidden="1" customWidth="1"/>
    <col min="12281" max="12281" width="11.42578125" style="2" customWidth="1"/>
    <col min="12282" max="12282" width="0" style="2" hidden="1" customWidth="1"/>
    <col min="12283" max="12283" width="6.140625" style="2" customWidth="1"/>
    <col min="12284" max="12284" width="5.42578125" style="2" customWidth="1"/>
    <col min="12285" max="12285" width="0" style="2" hidden="1" customWidth="1"/>
    <col min="12286" max="12286" width="11.42578125" style="2" customWidth="1"/>
    <col min="12287" max="12287" width="0" style="2" hidden="1" customWidth="1"/>
    <col min="12288" max="12288" width="11.42578125" style="2" customWidth="1"/>
    <col min="12289" max="12289" width="0" style="2" hidden="1" customWidth="1"/>
    <col min="12290" max="12290" width="0.85546875" style="2" customWidth="1"/>
    <col min="12291" max="12291" width="10.42578125" style="2" customWidth="1"/>
    <col min="12292" max="12292" width="0" style="2" hidden="1" customWidth="1"/>
    <col min="12293" max="12293" width="0.42578125" style="2" customWidth="1"/>
    <col min="12294" max="12296" width="0" style="2" hidden="1" customWidth="1"/>
    <col min="12297" max="12523" width="9" style="2"/>
    <col min="12524" max="12525" width="0" style="2" hidden="1" customWidth="1"/>
    <col min="12526" max="12526" width="1.42578125" style="2" customWidth="1"/>
    <col min="12527" max="12527" width="2.5703125" style="2" customWidth="1"/>
    <col min="12528" max="12528" width="29.85546875" style="2" customWidth="1"/>
    <col min="12529" max="12529" width="0" style="2" hidden="1" customWidth="1"/>
    <col min="12530" max="12530" width="7" style="2" customWidth="1"/>
    <col min="12531" max="12531" width="4.42578125" style="2" customWidth="1"/>
    <col min="12532" max="12532" width="0" style="2" hidden="1" customWidth="1"/>
    <col min="12533" max="12533" width="11.42578125" style="2" customWidth="1"/>
    <col min="12534" max="12534" width="0" style="2" hidden="1" customWidth="1"/>
    <col min="12535" max="12535" width="11.42578125" style="2" customWidth="1"/>
    <col min="12536" max="12536" width="0" style="2" hidden="1" customWidth="1"/>
    <col min="12537" max="12537" width="11.42578125" style="2" customWidth="1"/>
    <col min="12538" max="12538" width="0" style="2" hidden="1" customWidth="1"/>
    <col min="12539" max="12539" width="6.140625" style="2" customWidth="1"/>
    <col min="12540" max="12540" width="5.42578125" style="2" customWidth="1"/>
    <col min="12541" max="12541" width="0" style="2" hidden="1" customWidth="1"/>
    <col min="12542" max="12542" width="11.42578125" style="2" customWidth="1"/>
    <col min="12543" max="12543" width="0" style="2" hidden="1" customWidth="1"/>
    <col min="12544" max="12544" width="11.42578125" style="2" customWidth="1"/>
    <col min="12545" max="12545" width="0" style="2" hidden="1" customWidth="1"/>
    <col min="12546" max="12546" width="0.85546875" style="2" customWidth="1"/>
    <col min="12547" max="12547" width="10.42578125" style="2" customWidth="1"/>
    <col min="12548" max="12548" width="0" style="2" hidden="1" customWidth="1"/>
    <col min="12549" max="12549" width="0.42578125" style="2" customWidth="1"/>
    <col min="12550" max="12552" width="0" style="2" hidden="1" customWidth="1"/>
    <col min="12553" max="12779" width="9" style="2"/>
    <col min="12780" max="12781" width="0" style="2" hidden="1" customWidth="1"/>
    <col min="12782" max="12782" width="1.42578125" style="2" customWidth="1"/>
    <col min="12783" max="12783" width="2.5703125" style="2" customWidth="1"/>
    <col min="12784" max="12784" width="29.85546875" style="2" customWidth="1"/>
    <col min="12785" max="12785" width="0" style="2" hidden="1" customWidth="1"/>
    <col min="12786" max="12786" width="7" style="2" customWidth="1"/>
    <col min="12787" max="12787" width="4.42578125" style="2" customWidth="1"/>
    <col min="12788" max="12788" width="0" style="2" hidden="1" customWidth="1"/>
    <col min="12789" max="12789" width="11.42578125" style="2" customWidth="1"/>
    <col min="12790" max="12790" width="0" style="2" hidden="1" customWidth="1"/>
    <col min="12791" max="12791" width="11.42578125" style="2" customWidth="1"/>
    <col min="12792" max="12792" width="0" style="2" hidden="1" customWidth="1"/>
    <col min="12793" max="12793" width="11.42578125" style="2" customWidth="1"/>
    <col min="12794" max="12794" width="0" style="2" hidden="1" customWidth="1"/>
    <col min="12795" max="12795" width="6.140625" style="2" customWidth="1"/>
    <col min="12796" max="12796" width="5.42578125" style="2" customWidth="1"/>
    <col min="12797" max="12797" width="0" style="2" hidden="1" customWidth="1"/>
    <col min="12798" max="12798" width="11.42578125" style="2" customWidth="1"/>
    <col min="12799" max="12799" width="0" style="2" hidden="1" customWidth="1"/>
    <col min="12800" max="12800" width="11.42578125" style="2" customWidth="1"/>
    <col min="12801" max="12801" width="0" style="2" hidden="1" customWidth="1"/>
    <col min="12802" max="12802" width="0.85546875" style="2" customWidth="1"/>
    <col min="12803" max="12803" width="10.42578125" style="2" customWidth="1"/>
    <col min="12804" max="12804" width="0" style="2" hidden="1" customWidth="1"/>
    <col min="12805" max="12805" width="0.42578125" style="2" customWidth="1"/>
    <col min="12806" max="12808" width="0" style="2" hidden="1" customWidth="1"/>
    <col min="12809" max="13035" width="9" style="2"/>
    <col min="13036" max="13037" width="0" style="2" hidden="1" customWidth="1"/>
    <col min="13038" max="13038" width="1.42578125" style="2" customWidth="1"/>
    <col min="13039" max="13039" width="2.5703125" style="2" customWidth="1"/>
    <col min="13040" max="13040" width="29.85546875" style="2" customWidth="1"/>
    <col min="13041" max="13041" width="0" style="2" hidden="1" customWidth="1"/>
    <col min="13042" max="13042" width="7" style="2" customWidth="1"/>
    <col min="13043" max="13043" width="4.42578125" style="2" customWidth="1"/>
    <col min="13044" max="13044" width="0" style="2" hidden="1" customWidth="1"/>
    <col min="13045" max="13045" width="11.42578125" style="2" customWidth="1"/>
    <col min="13046" max="13046" width="0" style="2" hidden="1" customWidth="1"/>
    <col min="13047" max="13047" width="11.42578125" style="2" customWidth="1"/>
    <col min="13048" max="13048" width="0" style="2" hidden="1" customWidth="1"/>
    <col min="13049" max="13049" width="11.42578125" style="2" customWidth="1"/>
    <col min="13050" max="13050" width="0" style="2" hidden="1" customWidth="1"/>
    <col min="13051" max="13051" width="6.140625" style="2" customWidth="1"/>
    <col min="13052" max="13052" width="5.42578125" style="2" customWidth="1"/>
    <col min="13053" max="13053" width="0" style="2" hidden="1" customWidth="1"/>
    <col min="13054" max="13054" width="11.42578125" style="2" customWidth="1"/>
    <col min="13055" max="13055" width="0" style="2" hidden="1" customWidth="1"/>
    <col min="13056" max="13056" width="11.42578125" style="2" customWidth="1"/>
    <col min="13057" max="13057" width="0" style="2" hidden="1" customWidth="1"/>
    <col min="13058" max="13058" width="0.85546875" style="2" customWidth="1"/>
    <col min="13059" max="13059" width="10.42578125" style="2" customWidth="1"/>
    <col min="13060" max="13060" width="0" style="2" hidden="1" customWidth="1"/>
    <col min="13061" max="13061" width="0.42578125" style="2" customWidth="1"/>
    <col min="13062" max="13064" width="0" style="2" hidden="1" customWidth="1"/>
    <col min="13065" max="13291" width="9" style="2"/>
    <col min="13292" max="13293" width="0" style="2" hidden="1" customWidth="1"/>
    <col min="13294" max="13294" width="1.42578125" style="2" customWidth="1"/>
    <col min="13295" max="13295" width="2.5703125" style="2" customWidth="1"/>
    <col min="13296" max="13296" width="29.85546875" style="2" customWidth="1"/>
    <col min="13297" max="13297" width="0" style="2" hidden="1" customWidth="1"/>
    <col min="13298" max="13298" width="7" style="2" customWidth="1"/>
    <col min="13299" max="13299" width="4.42578125" style="2" customWidth="1"/>
    <col min="13300" max="13300" width="0" style="2" hidden="1" customWidth="1"/>
    <col min="13301" max="13301" width="11.42578125" style="2" customWidth="1"/>
    <col min="13302" max="13302" width="0" style="2" hidden="1" customWidth="1"/>
    <col min="13303" max="13303" width="11.42578125" style="2" customWidth="1"/>
    <col min="13304" max="13304" width="0" style="2" hidden="1" customWidth="1"/>
    <col min="13305" max="13305" width="11.42578125" style="2" customWidth="1"/>
    <col min="13306" max="13306" width="0" style="2" hidden="1" customWidth="1"/>
    <col min="13307" max="13307" width="6.140625" style="2" customWidth="1"/>
    <col min="13308" max="13308" width="5.42578125" style="2" customWidth="1"/>
    <col min="13309" max="13309" width="0" style="2" hidden="1" customWidth="1"/>
    <col min="13310" max="13310" width="11.42578125" style="2" customWidth="1"/>
    <col min="13311" max="13311" width="0" style="2" hidden="1" customWidth="1"/>
    <col min="13312" max="13312" width="11.42578125" style="2" customWidth="1"/>
    <col min="13313" max="13313" width="0" style="2" hidden="1" customWidth="1"/>
    <col min="13314" max="13314" width="0.85546875" style="2" customWidth="1"/>
    <col min="13315" max="13315" width="10.42578125" style="2" customWidth="1"/>
    <col min="13316" max="13316" width="0" style="2" hidden="1" customWidth="1"/>
    <col min="13317" max="13317" width="0.42578125" style="2" customWidth="1"/>
    <col min="13318" max="13320" width="0" style="2" hidden="1" customWidth="1"/>
    <col min="13321" max="13547" width="9" style="2"/>
    <col min="13548" max="13549" width="0" style="2" hidden="1" customWidth="1"/>
    <col min="13550" max="13550" width="1.42578125" style="2" customWidth="1"/>
    <col min="13551" max="13551" width="2.5703125" style="2" customWidth="1"/>
    <col min="13552" max="13552" width="29.85546875" style="2" customWidth="1"/>
    <col min="13553" max="13553" width="0" style="2" hidden="1" customWidth="1"/>
    <col min="13554" max="13554" width="7" style="2" customWidth="1"/>
    <col min="13555" max="13555" width="4.42578125" style="2" customWidth="1"/>
    <col min="13556" max="13556" width="0" style="2" hidden="1" customWidth="1"/>
    <col min="13557" max="13557" width="11.42578125" style="2" customWidth="1"/>
    <col min="13558" max="13558" width="0" style="2" hidden="1" customWidth="1"/>
    <col min="13559" max="13559" width="11.42578125" style="2" customWidth="1"/>
    <col min="13560" max="13560" width="0" style="2" hidden="1" customWidth="1"/>
    <col min="13561" max="13561" width="11.42578125" style="2" customWidth="1"/>
    <col min="13562" max="13562" width="0" style="2" hidden="1" customWidth="1"/>
    <col min="13563" max="13563" width="6.140625" style="2" customWidth="1"/>
    <col min="13564" max="13564" width="5.42578125" style="2" customWidth="1"/>
    <col min="13565" max="13565" width="0" style="2" hidden="1" customWidth="1"/>
    <col min="13566" max="13566" width="11.42578125" style="2" customWidth="1"/>
    <col min="13567" max="13567" width="0" style="2" hidden="1" customWidth="1"/>
    <col min="13568" max="13568" width="11.42578125" style="2" customWidth="1"/>
    <col min="13569" max="13569" width="0" style="2" hidden="1" customWidth="1"/>
    <col min="13570" max="13570" width="0.85546875" style="2" customWidth="1"/>
    <col min="13571" max="13571" width="10.42578125" style="2" customWidth="1"/>
    <col min="13572" max="13572" width="0" style="2" hidden="1" customWidth="1"/>
    <col min="13573" max="13573" width="0.42578125" style="2" customWidth="1"/>
    <col min="13574" max="13576" width="0" style="2" hidden="1" customWidth="1"/>
    <col min="13577" max="13803" width="9" style="2"/>
    <col min="13804" max="13805" width="0" style="2" hidden="1" customWidth="1"/>
    <col min="13806" max="13806" width="1.42578125" style="2" customWidth="1"/>
    <col min="13807" max="13807" width="2.5703125" style="2" customWidth="1"/>
    <col min="13808" max="13808" width="29.85546875" style="2" customWidth="1"/>
    <col min="13809" max="13809" width="0" style="2" hidden="1" customWidth="1"/>
    <col min="13810" max="13810" width="7" style="2" customWidth="1"/>
    <col min="13811" max="13811" width="4.42578125" style="2" customWidth="1"/>
    <col min="13812" max="13812" width="0" style="2" hidden="1" customWidth="1"/>
    <col min="13813" max="13813" width="11.42578125" style="2" customWidth="1"/>
    <col min="13814" max="13814" width="0" style="2" hidden="1" customWidth="1"/>
    <col min="13815" max="13815" width="11.42578125" style="2" customWidth="1"/>
    <col min="13816" max="13816" width="0" style="2" hidden="1" customWidth="1"/>
    <col min="13817" max="13817" width="11.42578125" style="2" customWidth="1"/>
    <col min="13818" max="13818" width="0" style="2" hidden="1" customWidth="1"/>
    <col min="13819" max="13819" width="6.140625" style="2" customWidth="1"/>
    <col min="13820" max="13820" width="5.42578125" style="2" customWidth="1"/>
    <col min="13821" max="13821" width="0" style="2" hidden="1" customWidth="1"/>
    <col min="13822" max="13822" width="11.42578125" style="2" customWidth="1"/>
    <col min="13823" max="13823" width="0" style="2" hidden="1" customWidth="1"/>
    <col min="13824" max="13824" width="11.42578125" style="2" customWidth="1"/>
    <col min="13825" max="13825" width="0" style="2" hidden="1" customWidth="1"/>
    <col min="13826" max="13826" width="0.85546875" style="2" customWidth="1"/>
    <col min="13827" max="13827" width="10.42578125" style="2" customWidth="1"/>
    <col min="13828" max="13828" width="0" style="2" hidden="1" customWidth="1"/>
    <col min="13829" max="13829" width="0.42578125" style="2" customWidth="1"/>
    <col min="13830" max="13832" width="0" style="2" hidden="1" customWidth="1"/>
    <col min="13833" max="14059" width="9" style="2"/>
    <col min="14060" max="14061" width="0" style="2" hidden="1" customWidth="1"/>
    <col min="14062" max="14062" width="1.42578125" style="2" customWidth="1"/>
    <col min="14063" max="14063" width="2.5703125" style="2" customWidth="1"/>
    <col min="14064" max="14064" width="29.85546875" style="2" customWidth="1"/>
    <col min="14065" max="14065" width="0" style="2" hidden="1" customWidth="1"/>
    <col min="14066" max="14066" width="7" style="2" customWidth="1"/>
    <col min="14067" max="14067" width="4.42578125" style="2" customWidth="1"/>
    <col min="14068" max="14068" width="0" style="2" hidden="1" customWidth="1"/>
    <col min="14069" max="14069" width="11.42578125" style="2" customWidth="1"/>
    <col min="14070" max="14070" width="0" style="2" hidden="1" customWidth="1"/>
    <col min="14071" max="14071" width="11.42578125" style="2" customWidth="1"/>
    <col min="14072" max="14072" width="0" style="2" hidden="1" customWidth="1"/>
    <col min="14073" max="14073" width="11.42578125" style="2" customWidth="1"/>
    <col min="14074" max="14074" width="0" style="2" hidden="1" customWidth="1"/>
    <col min="14075" max="14075" width="6.140625" style="2" customWidth="1"/>
    <col min="14076" max="14076" width="5.42578125" style="2" customWidth="1"/>
    <col min="14077" max="14077" width="0" style="2" hidden="1" customWidth="1"/>
    <col min="14078" max="14078" width="11.42578125" style="2" customWidth="1"/>
    <col min="14079" max="14079" width="0" style="2" hidden="1" customWidth="1"/>
    <col min="14080" max="14080" width="11.42578125" style="2" customWidth="1"/>
    <col min="14081" max="14081" width="0" style="2" hidden="1" customWidth="1"/>
    <col min="14082" max="14082" width="0.85546875" style="2" customWidth="1"/>
    <col min="14083" max="14083" width="10.42578125" style="2" customWidth="1"/>
    <col min="14084" max="14084" width="0" style="2" hidden="1" customWidth="1"/>
    <col min="14085" max="14085" width="0.42578125" style="2" customWidth="1"/>
    <col min="14086" max="14088" width="0" style="2" hidden="1" customWidth="1"/>
    <col min="14089" max="14315" width="9" style="2"/>
    <col min="14316" max="14317" width="0" style="2" hidden="1" customWidth="1"/>
    <col min="14318" max="14318" width="1.42578125" style="2" customWidth="1"/>
    <col min="14319" max="14319" width="2.5703125" style="2" customWidth="1"/>
    <col min="14320" max="14320" width="29.85546875" style="2" customWidth="1"/>
    <col min="14321" max="14321" width="0" style="2" hidden="1" customWidth="1"/>
    <col min="14322" max="14322" width="7" style="2" customWidth="1"/>
    <col min="14323" max="14323" width="4.42578125" style="2" customWidth="1"/>
    <col min="14324" max="14324" width="0" style="2" hidden="1" customWidth="1"/>
    <col min="14325" max="14325" width="11.42578125" style="2" customWidth="1"/>
    <col min="14326" max="14326" width="0" style="2" hidden="1" customWidth="1"/>
    <col min="14327" max="14327" width="11.42578125" style="2" customWidth="1"/>
    <col min="14328" max="14328" width="0" style="2" hidden="1" customWidth="1"/>
    <col min="14329" max="14329" width="11.42578125" style="2" customWidth="1"/>
    <col min="14330" max="14330" width="0" style="2" hidden="1" customWidth="1"/>
    <col min="14331" max="14331" width="6.140625" style="2" customWidth="1"/>
    <col min="14332" max="14332" width="5.42578125" style="2" customWidth="1"/>
    <col min="14333" max="14333" width="0" style="2" hidden="1" customWidth="1"/>
    <col min="14334" max="14334" width="11.42578125" style="2" customWidth="1"/>
    <col min="14335" max="14335" width="0" style="2" hidden="1" customWidth="1"/>
    <col min="14336" max="14336" width="11.42578125" style="2" customWidth="1"/>
    <col min="14337" max="14337" width="0" style="2" hidden="1" customWidth="1"/>
    <col min="14338" max="14338" width="0.85546875" style="2" customWidth="1"/>
    <col min="14339" max="14339" width="10.42578125" style="2" customWidth="1"/>
    <col min="14340" max="14340" width="0" style="2" hidden="1" customWidth="1"/>
    <col min="14341" max="14341" width="0.42578125" style="2" customWidth="1"/>
    <col min="14342" max="14344" width="0" style="2" hidden="1" customWidth="1"/>
    <col min="14345" max="14571" width="9" style="2"/>
    <col min="14572" max="14573" width="0" style="2" hidden="1" customWidth="1"/>
    <col min="14574" max="14574" width="1.42578125" style="2" customWidth="1"/>
    <col min="14575" max="14575" width="2.5703125" style="2" customWidth="1"/>
    <col min="14576" max="14576" width="29.85546875" style="2" customWidth="1"/>
    <col min="14577" max="14577" width="0" style="2" hidden="1" customWidth="1"/>
    <col min="14578" max="14578" width="7" style="2" customWidth="1"/>
    <col min="14579" max="14579" width="4.42578125" style="2" customWidth="1"/>
    <col min="14580" max="14580" width="0" style="2" hidden="1" customWidth="1"/>
    <col min="14581" max="14581" width="11.42578125" style="2" customWidth="1"/>
    <col min="14582" max="14582" width="0" style="2" hidden="1" customWidth="1"/>
    <col min="14583" max="14583" width="11.42578125" style="2" customWidth="1"/>
    <col min="14584" max="14584" width="0" style="2" hidden="1" customWidth="1"/>
    <col min="14585" max="14585" width="11.42578125" style="2" customWidth="1"/>
    <col min="14586" max="14586" width="0" style="2" hidden="1" customWidth="1"/>
    <col min="14587" max="14587" width="6.140625" style="2" customWidth="1"/>
    <col min="14588" max="14588" width="5.42578125" style="2" customWidth="1"/>
    <col min="14589" max="14589" width="0" style="2" hidden="1" customWidth="1"/>
    <col min="14590" max="14590" width="11.42578125" style="2" customWidth="1"/>
    <col min="14591" max="14591" width="0" style="2" hidden="1" customWidth="1"/>
    <col min="14592" max="14592" width="11.42578125" style="2" customWidth="1"/>
    <col min="14593" max="14593" width="0" style="2" hidden="1" customWidth="1"/>
    <col min="14594" max="14594" width="0.85546875" style="2" customWidth="1"/>
    <col min="14595" max="14595" width="10.42578125" style="2" customWidth="1"/>
    <col min="14596" max="14596" width="0" style="2" hidden="1" customWidth="1"/>
    <col min="14597" max="14597" width="0.42578125" style="2" customWidth="1"/>
    <col min="14598" max="14600" width="0" style="2" hidden="1" customWidth="1"/>
    <col min="14601" max="14827" width="9" style="2"/>
    <col min="14828" max="14829" width="0" style="2" hidden="1" customWidth="1"/>
    <col min="14830" max="14830" width="1.42578125" style="2" customWidth="1"/>
    <col min="14831" max="14831" width="2.5703125" style="2" customWidth="1"/>
    <col min="14832" max="14832" width="29.85546875" style="2" customWidth="1"/>
    <col min="14833" max="14833" width="0" style="2" hidden="1" customWidth="1"/>
    <col min="14834" max="14834" width="7" style="2" customWidth="1"/>
    <col min="14835" max="14835" width="4.42578125" style="2" customWidth="1"/>
    <col min="14836" max="14836" width="0" style="2" hidden="1" customWidth="1"/>
    <col min="14837" max="14837" width="11.42578125" style="2" customWidth="1"/>
    <col min="14838" max="14838" width="0" style="2" hidden="1" customWidth="1"/>
    <col min="14839" max="14839" width="11.42578125" style="2" customWidth="1"/>
    <col min="14840" max="14840" width="0" style="2" hidden="1" customWidth="1"/>
    <col min="14841" max="14841" width="11.42578125" style="2" customWidth="1"/>
    <col min="14842" max="14842" width="0" style="2" hidden="1" customWidth="1"/>
    <col min="14843" max="14843" width="6.140625" style="2" customWidth="1"/>
    <col min="14844" max="14844" width="5.42578125" style="2" customWidth="1"/>
    <col min="14845" max="14845" width="0" style="2" hidden="1" customWidth="1"/>
    <col min="14846" max="14846" width="11.42578125" style="2" customWidth="1"/>
    <col min="14847" max="14847" width="0" style="2" hidden="1" customWidth="1"/>
    <col min="14848" max="14848" width="11.42578125" style="2" customWidth="1"/>
    <col min="14849" max="14849" width="0" style="2" hidden="1" customWidth="1"/>
    <col min="14850" max="14850" width="0.85546875" style="2" customWidth="1"/>
    <col min="14851" max="14851" width="10.42578125" style="2" customWidth="1"/>
    <col min="14852" max="14852" width="0" style="2" hidden="1" customWidth="1"/>
    <col min="14853" max="14853" width="0.42578125" style="2" customWidth="1"/>
    <col min="14854" max="14856" width="0" style="2" hidden="1" customWidth="1"/>
    <col min="14857" max="15083" width="9" style="2"/>
    <col min="15084" max="15085" width="0" style="2" hidden="1" customWidth="1"/>
    <col min="15086" max="15086" width="1.42578125" style="2" customWidth="1"/>
    <col min="15087" max="15087" width="2.5703125" style="2" customWidth="1"/>
    <col min="15088" max="15088" width="29.85546875" style="2" customWidth="1"/>
    <col min="15089" max="15089" width="0" style="2" hidden="1" customWidth="1"/>
    <col min="15090" max="15090" width="7" style="2" customWidth="1"/>
    <col min="15091" max="15091" width="4.42578125" style="2" customWidth="1"/>
    <col min="15092" max="15092" width="0" style="2" hidden="1" customWidth="1"/>
    <col min="15093" max="15093" width="11.42578125" style="2" customWidth="1"/>
    <col min="15094" max="15094" width="0" style="2" hidden="1" customWidth="1"/>
    <col min="15095" max="15095" width="11.42578125" style="2" customWidth="1"/>
    <col min="15096" max="15096" width="0" style="2" hidden="1" customWidth="1"/>
    <col min="15097" max="15097" width="11.42578125" style="2" customWidth="1"/>
    <col min="15098" max="15098" width="0" style="2" hidden="1" customWidth="1"/>
    <col min="15099" max="15099" width="6.140625" style="2" customWidth="1"/>
    <col min="15100" max="15100" width="5.42578125" style="2" customWidth="1"/>
    <col min="15101" max="15101" width="0" style="2" hidden="1" customWidth="1"/>
    <col min="15102" max="15102" width="11.42578125" style="2" customWidth="1"/>
    <col min="15103" max="15103" width="0" style="2" hidden="1" customWidth="1"/>
    <col min="15104" max="15104" width="11.42578125" style="2" customWidth="1"/>
    <col min="15105" max="15105" width="0" style="2" hidden="1" customWidth="1"/>
    <col min="15106" max="15106" width="0.85546875" style="2" customWidth="1"/>
    <col min="15107" max="15107" width="10.42578125" style="2" customWidth="1"/>
    <col min="15108" max="15108" width="0" style="2" hidden="1" customWidth="1"/>
    <col min="15109" max="15109" width="0.42578125" style="2" customWidth="1"/>
    <col min="15110" max="15112" width="0" style="2" hidden="1" customWidth="1"/>
    <col min="15113" max="15339" width="9" style="2"/>
    <col min="15340" max="15341" width="0" style="2" hidden="1" customWidth="1"/>
    <col min="15342" max="15342" width="1.42578125" style="2" customWidth="1"/>
    <col min="15343" max="15343" width="2.5703125" style="2" customWidth="1"/>
    <col min="15344" max="15344" width="29.85546875" style="2" customWidth="1"/>
    <col min="15345" max="15345" width="0" style="2" hidden="1" customWidth="1"/>
    <col min="15346" max="15346" width="7" style="2" customWidth="1"/>
    <col min="15347" max="15347" width="4.42578125" style="2" customWidth="1"/>
    <col min="15348" max="15348" width="0" style="2" hidden="1" customWidth="1"/>
    <col min="15349" max="15349" width="11.42578125" style="2" customWidth="1"/>
    <col min="15350" max="15350" width="0" style="2" hidden="1" customWidth="1"/>
    <col min="15351" max="15351" width="11.42578125" style="2" customWidth="1"/>
    <col min="15352" max="15352" width="0" style="2" hidden="1" customWidth="1"/>
    <col min="15353" max="15353" width="11.42578125" style="2" customWidth="1"/>
    <col min="15354" max="15354" width="0" style="2" hidden="1" customWidth="1"/>
    <col min="15355" max="15355" width="6.140625" style="2" customWidth="1"/>
    <col min="15356" max="15356" width="5.42578125" style="2" customWidth="1"/>
    <col min="15357" max="15357" width="0" style="2" hidden="1" customWidth="1"/>
    <col min="15358" max="15358" width="11.42578125" style="2" customWidth="1"/>
    <col min="15359" max="15359" width="0" style="2" hidden="1" customWidth="1"/>
    <col min="15360" max="15360" width="11.42578125" style="2" customWidth="1"/>
    <col min="15361" max="15361" width="0" style="2" hidden="1" customWidth="1"/>
    <col min="15362" max="15362" width="0.85546875" style="2" customWidth="1"/>
    <col min="15363" max="15363" width="10.42578125" style="2" customWidth="1"/>
    <col min="15364" max="15364" width="0" style="2" hidden="1" customWidth="1"/>
    <col min="15365" max="15365" width="0.42578125" style="2" customWidth="1"/>
    <col min="15366" max="15368" width="0" style="2" hidden="1" customWidth="1"/>
    <col min="15369" max="15595" width="9" style="2"/>
    <col min="15596" max="15597" width="0" style="2" hidden="1" customWidth="1"/>
    <col min="15598" max="15598" width="1.42578125" style="2" customWidth="1"/>
    <col min="15599" max="15599" width="2.5703125" style="2" customWidth="1"/>
    <col min="15600" max="15600" width="29.85546875" style="2" customWidth="1"/>
    <col min="15601" max="15601" width="0" style="2" hidden="1" customWidth="1"/>
    <col min="15602" max="15602" width="7" style="2" customWidth="1"/>
    <col min="15603" max="15603" width="4.42578125" style="2" customWidth="1"/>
    <col min="15604" max="15604" width="0" style="2" hidden="1" customWidth="1"/>
    <col min="15605" max="15605" width="11.42578125" style="2" customWidth="1"/>
    <col min="15606" max="15606" width="0" style="2" hidden="1" customWidth="1"/>
    <col min="15607" max="15607" width="11.42578125" style="2" customWidth="1"/>
    <col min="15608" max="15608" width="0" style="2" hidden="1" customWidth="1"/>
    <col min="15609" max="15609" width="11.42578125" style="2" customWidth="1"/>
    <col min="15610" max="15610" width="0" style="2" hidden="1" customWidth="1"/>
    <col min="15611" max="15611" width="6.140625" style="2" customWidth="1"/>
    <col min="15612" max="15612" width="5.42578125" style="2" customWidth="1"/>
    <col min="15613" max="15613" width="0" style="2" hidden="1" customWidth="1"/>
    <col min="15614" max="15614" width="11.42578125" style="2" customWidth="1"/>
    <col min="15615" max="15615" width="0" style="2" hidden="1" customWidth="1"/>
    <col min="15616" max="15616" width="11.42578125" style="2" customWidth="1"/>
    <col min="15617" max="15617" width="0" style="2" hidden="1" customWidth="1"/>
    <col min="15618" max="15618" width="0.85546875" style="2" customWidth="1"/>
    <col min="15619" max="15619" width="10.42578125" style="2" customWidth="1"/>
    <col min="15620" max="15620" width="0" style="2" hidden="1" customWidth="1"/>
    <col min="15621" max="15621" width="0.42578125" style="2" customWidth="1"/>
    <col min="15622" max="15624" width="0" style="2" hidden="1" customWidth="1"/>
    <col min="15625" max="15851" width="9" style="2"/>
    <col min="15852" max="15853" width="0" style="2" hidden="1" customWidth="1"/>
    <col min="15854" max="15854" width="1.42578125" style="2" customWidth="1"/>
    <col min="15855" max="15855" width="2.5703125" style="2" customWidth="1"/>
    <col min="15856" max="15856" width="29.85546875" style="2" customWidth="1"/>
    <col min="15857" max="15857" width="0" style="2" hidden="1" customWidth="1"/>
    <col min="15858" max="15858" width="7" style="2" customWidth="1"/>
    <col min="15859" max="15859" width="4.42578125" style="2" customWidth="1"/>
    <col min="15860" max="15860" width="0" style="2" hidden="1" customWidth="1"/>
    <col min="15861" max="15861" width="11.42578125" style="2" customWidth="1"/>
    <col min="15862" max="15862" width="0" style="2" hidden="1" customWidth="1"/>
    <col min="15863" max="15863" width="11.42578125" style="2" customWidth="1"/>
    <col min="15864" max="15864" width="0" style="2" hidden="1" customWidth="1"/>
    <col min="15865" max="15865" width="11.42578125" style="2" customWidth="1"/>
    <col min="15866" max="15866" width="0" style="2" hidden="1" customWidth="1"/>
    <col min="15867" max="15867" width="6.140625" style="2" customWidth="1"/>
    <col min="15868" max="15868" width="5.42578125" style="2" customWidth="1"/>
    <col min="15869" max="15869" width="0" style="2" hidden="1" customWidth="1"/>
    <col min="15870" max="15870" width="11.42578125" style="2" customWidth="1"/>
    <col min="15871" max="15871" width="0" style="2" hidden="1" customWidth="1"/>
    <col min="15872" max="15872" width="11.42578125" style="2" customWidth="1"/>
    <col min="15873" max="15873" width="0" style="2" hidden="1" customWidth="1"/>
    <col min="15874" max="15874" width="0.85546875" style="2" customWidth="1"/>
    <col min="15875" max="15875" width="10.42578125" style="2" customWidth="1"/>
    <col min="15876" max="15876" width="0" style="2" hidden="1" customWidth="1"/>
    <col min="15877" max="15877" width="0.42578125" style="2" customWidth="1"/>
    <col min="15878" max="15880" width="0" style="2" hidden="1" customWidth="1"/>
    <col min="15881" max="16107" width="9" style="2"/>
    <col min="16108" max="16109" width="0" style="2" hidden="1" customWidth="1"/>
    <col min="16110" max="16110" width="1.42578125" style="2" customWidth="1"/>
    <col min="16111" max="16111" width="2.5703125" style="2" customWidth="1"/>
    <col min="16112" max="16112" width="29.85546875" style="2" customWidth="1"/>
    <col min="16113" max="16113" width="0" style="2" hidden="1" customWidth="1"/>
    <col min="16114" max="16114" width="7" style="2" customWidth="1"/>
    <col min="16115" max="16115" width="4.42578125" style="2" customWidth="1"/>
    <col min="16116" max="16116" width="0" style="2" hidden="1" customWidth="1"/>
    <col min="16117" max="16117" width="11.42578125" style="2" customWidth="1"/>
    <col min="16118" max="16118" width="0" style="2" hidden="1" customWidth="1"/>
    <col min="16119" max="16119" width="11.42578125" style="2" customWidth="1"/>
    <col min="16120" max="16120" width="0" style="2" hidden="1" customWidth="1"/>
    <col min="16121" max="16121" width="11.42578125" style="2" customWidth="1"/>
    <col min="16122" max="16122" width="0" style="2" hidden="1" customWidth="1"/>
    <col min="16123" max="16123" width="6.140625" style="2" customWidth="1"/>
    <col min="16124" max="16124" width="5.42578125" style="2" customWidth="1"/>
    <col min="16125" max="16125" width="0" style="2" hidden="1" customWidth="1"/>
    <col min="16126" max="16126" width="11.42578125" style="2" customWidth="1"/>
    <col min="16127" max="16127" width="0" style="2" hidden="1" customWidth="1"/>
    <col min="16128" max="16128" width="11.42578125" style="2" customWidth="1"/>
    <col min="16129" max="16129" width="0" style="2" hidden="1" customWidth="1"/>
    <col min="16130" max="16130" width="0.85546875" style="2" customWidth="1"/>
    <col min="16131" max="16131" width="10.42578125" style="2" customWidth="1"/>
    <col min="16132" max="16132" width="0" style="2" hidden="1" customWidth="1"/>
    <col min="16133" max="16133" width="0.42578125" style="2" customWidth="1"/>
    <col min="16134" max="16136" width="0" style="2" hidden="1" customWidth="1"/>
    <col min="16137" max="16382" width="9" style="2"/>
    <col min="16383" max="16383" width="9" style="2" customWidth="1"/>
    <col min="16384" max="16384" width="9" style="2"/>
  </cols>
  <sheetData>
    <row r="1" spans="1:11">
      <c r="A1" s="26" t="s">
        <v>193</v>
      </c>
      <c r="B1" s="28"/>
      <c r="D1" s="11" t="s">
        <v>25</v>
      </c>
    </row>
    <row r="2" spans="1:11">
      <c r="A2" s="28"/>
      <c r="B2" s="28"/>
      <c r="C2" s="4">
        <v>2566</v>
      </c>
      <c r="D2" s="4">
        <v>2565</v>
      </c>
    </row>
    <row r="3" spans="1:11">
      <c r="B3" s="2" t="s">
        <v>147</v>
      </c>
      <c r="C3" s="18">
        <v>26564.32</v>
      </c>
      <c r="D3" s="18">
        <v>27605.23</v>
      </c>
    </row>
    <row r="4" spans="1:11" ht="24.75" thickBot="1">
      <c r="B4" s="16" t="s">
        <v>149</v>
      </c>
      <c r="C4" s="47">
        <f>SUM(C3)</f>
        <v>26564.32</v>
      </c>
      <c r="D4" s="47">
        <f>SUM(D3)</f>
        <v>27605.23</v>
      </c>
    </row>
    <row r="5" spans="1:11" ht="23.25" customHeight="1" thickTop="1"/>
    <row r="6" spans="1:11">
      <c r="A6" s="26" t="s">
        <v>194</v>
      </c>
      <c r="B6" s="28"/>
      <c r="D6" s="11" t="s">
        <v>25</v>
      </c>
      <c r="I6" s="2" t="s">
        <v>126</v>
      </c>
    </row>
    <row r="7" spans="1:11">
      <c r="A7" s="28"/>
      <c r="B7" s="28"/>
      <c r="C7" s="4">
        <v>2566</v>
      </c>
      <c r="D7" s="4">
        <v>2565</v>
      </c>
    </row>
    <row r="8" spans="1:11">
      <c r="A8" s="28"/>
      <c r="B8" s="29" t="s">
        <v>163</v>
      </c>
      <c r="C8" s="45">
        <v>0</v>
      </c>
      <c r="D8" s="45">
        <v>0</v>
      </c>
    </row>
    <row r="9" spans="1:11" ht="48">
      <c r="A9" s="28"/>
      <c r="B9" s="29" t="s">
        <v>150</v>
      </c>
      <c r="C9" s="45">
        <v>4234366.38</v>
      </c>
      <c r="D9" s="45">
        <v>3629219.65</v>
      </c>
    </row>
    <row r="10" spans="1:11" ht="24.75" thickBot="1">
      <c r="B10" s="16" t="s">
        <v>152</v>
      </c>
      <c r="C10" s="48">
        <f>SUM(C8:C9)</f>
        <v>4234366.38</v>
      </c>
      <c r="D10" s="48">
        <f>SUM(D8:D9)</f>
        <v>3629219.65</v>
      </c>
    </row>
    <row r="11" spans="1:11" ht="27" customHeight="1" thickTop="1">
      <c r="B11" s="16"/>
      <c r="C11" s="49"/>
      <c r="D11" s="49"/>
    </row>
    <row r="12" spans="1:11" ht="24" customHeight="1">
      <c r="A12" s="26" t="s">
        <v>272</v>
      </c>
      <c r="B12" s="28"/>
      <c r="D12" s="11" t="s">
        <v>25</v>
      </c>
    </row>
    <row r="13" spans="1:11" ht="24" customHeight="1">
      <c r="A13" s="28"/>
      <c r="B13" s="28"/>
      <c r="C13" s="4">
        <v>2566</v>
      </c>
      <c r="D13" s="4">
        <v>2565</v>
      </c>
    </row>
    <row r="14" spans="1:11" ht="25.5" hidden="1" customHeight="1">
      <c r="B14" s="13" t="s">
        <v>32</v>
      </c>
      <c r="C14" s="91">
        <v>0</v>
      </c>
      <c r="D14" s="91">
        <v>0</v>
      </c>
    </row>
    <row r="15" spans="1:11" ht="21.75" customHeight="1">
      <c r="B15" s="3" t="s">
        <v>33</v>
      </c>
      <c r="C15" s="57">
        <v>11796143.93</v>
      </c>
      <c r="D15" s="57">
        <v>11796143.93</v>
      </c>
      <c r="J15" s="18"/>
      <c r="K15" s="18"/>
    </row>
    <row r="16" spans="1:11" ht="22.5" customHeight="1">
      <c r="B16" s="51" t="s">
        <v>273</v>
      </c>
      <c r="C16" s="52">
        <v>-4501931.8600000003</v>
      </c>
      <c r="D16" s="52">
        <v>-4130394.93</v>
      </c>
      <c r="J16" s="18"/>
      <c r="K16" s="18"/>
    </row>
    <row r="17" spans="2:11" ht="24" customHeight="1">
      <c r="B17" s="26" t="s">
        <v>34</v>
      </c>
      <c r="C17" s="53">
        <f>SUM(C15:C16)</f>
        <v>7294212.0699999994</v>
      </c>
      <c r="D17" s="53">
        <f>SUM(D15:D16)</f>
        <v>7665749</v>
      </c>
      <c r="J17" s="18"/>
      <c r="K17" s="18"/>
    </row>
    <row r="18" spans="2:11" ht="22.5" customHeight="1">
      <c r="B18" s="3" t="s">
        <v>35</v>
      </c>
      <c r="C18" s="50">
        <v>7931150</v>
      </c>
      <c r="D18" s="50">
        <v>2494910</v>
      </c>
      <c r="J18" s="18"/>
      <c r="K18" s="18"/>
    </row>
    <row r="19" spans="2:11" ht="21.75" customHeight="1">
      <c r="B19" s="51" t="s">
        <v>111</v>
      </c>
      <c r="C19" s="52">
        <v>-2030382.11</v>
      </c>
      <c r="D19" s="52">
        <v>-1040753.7</v>
      </c>
      <c r="J19" s="18"/>
      <c r="K19" s="18"/>
    </row>
    <row r="20" spans="2:11" ht="25.5" customHeight="1">
      <c r="B20" s="13" t="s">
        <v>36</v>
      </c>
      <c r="C20" s="53">
        <f>SUM(C18:C19)</f>
        <v>5900767.8899999997</v>
      </c>
      <c r="D20" s="53">
        <f>SUM(D18:D19)</f>
        <v>1454156.3</v>
      </c>
      <c r="J20" s="18"/>
      <c r="K20" s="18"/>
    </row>
    <row r="21" spans="2:11" ht="27" customHeight="1" thickBot="1">
      <c r="B21" s="13" t="s">
        <v>274</v>
      </c>
      <c r="C21" s="54">
        <f>C14+C17+C20</f>
        <v>13194979.959999999</v>
      </c>
      <c r="D21" s="54">
        <f>D14+D17+D20</f>
        <v>9119905.3000000007</v>
      </c>
      <c r="J21" s="18"/>
      <c r="K21" s="18"/>
    </row>
    <row r="22" spans="2:11" ht="26.25" customHeight="1" thickTop="1">
      <c r="B22" s="3"/>
      <c r="C22" s="55"/>
      <c r="D22" s="55"/>
      <c r="J22" s="18"/>
      <c r="K22" s="18"/>
    </row>
    <row r="37" ht="15.75" customHeight="1"/>
  </sheetData>
  <printOptions horizontalCentered="1"/>
  <pageMargins left="0.59055118110236227" right="0.19685039370078741" top="0.79625000000000001" bottom="0.35433070866141736" header="0.31496062992125984" footer="0.31496062992125984"/>
  <pageSetup paperSize="9" scale="98" orientation="portrait" horizontalDpi="300" verticalDpi="300" r:id="rId1"/>
  <headerFooter>
    <oddHeader>&amp;C&amp;"TH SarabunPSK,ธรรมดา"&amp;16-12-</oddHeader>
  </headerFooter>
  <rowBreaks count="1" manualBreakCount="1">
    <brk id="37" max="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6"/>
  <sheetViews>
    <sheetView view="pageLayout" topLeftCell="A19" zoomScaleNormal="100" zoomScaleSheetLayoutView="100" workbookViewId="0">
      <selection activeCell="B9" sqref="B9"/>
    </sheetView>
  </sheetViews>
  <sheetFormatPr defaultRowHeight="24"/>
  <cols>
    <col min="1" max="1" width="9.7109375" style="2" customWidth="1"/>
    <col min="2" max="2" width="50.140625" style="2" customWidth="1"/>
    <col min="3" max="4" width="14.5703125" style="2" customWidth="1"/>
    <col min="5" max="5" width="10.42578125" style="2" customWidth="1"/>
    <col min="6" max="241" width="9" style="2"/>
    <col min="242" max="242" width="1.42578125" style="2" customWidth="1"/>
    <col min="243" max="243" width="2.5703125" style="2" customWidth="1"/>
    <col min="244" max="244" width="29.85546875" style="2" customWidth="1"/>
    <col min="245" max="245" width="7.140625" style="2" customWidth="1"/>
    <col min="246" max="246" width="4.42578125" style="2" customWidth="1"/>
    <col min="247" max="247" width="11.42578125" style="2" customWidth="1"/>
    <col min="248" max="249" width="11.5703125" style="2" customWidth="1"/>
    <col min="250" max="250" width="5.5703125" style="2" customWidth="1"/>
    <col min="251" max="251" width="0.28515625" style="2" customWidth="1"/>
    <col min="252" max="252" width="5.5703125" style="2" customWidth="1"/>
    <col min="253" max="253" width="11.5703125" style="2" customWidth="1"/>
    <col min="254" max="254" width="1.42578125" style="2" customWidth="1"/>
    <col min="255" max="255" width="10.140625" style="2" customWidth="1"/>
    <col min="256" max="256" width="10.85546875" style="2" customWidth="1"/>
    <col min="257" max="257" width="0.5703125" style="2" customWidth="1"/>
    <col min="258" max="258" width="0.42578125" style="2" customWidth="1"/>
    <col min="259" max="260" width="0" style="2" hidden="1" customWidth="1"/>
    <col min="261" max="261" width="0.140625" style="2" customWidth="1"/>
    <col min="262" max="497" width="9" style="2"/>
    <col min="498" max="498" width="1.42578125" style="2" customWidth="1"/>
    <col min="499" max="499" width="2.5703125" style="2" customWidth="1"/>
    <col min="500" max="500" width="29.85546875" style="2" customWidth="1"/>
    <col min="501" max="501" width="7.140625" style="2" customWidth="1"/>
    <col min="502" max="502" width="4.42578125" style="2" customWidth="1"/>
    <col min="503" max="503" width="11.42578125" style="2" customWidth="1"/>
    <col min="504" max="505" width="11.5703125" style="2" customWidth="1"/>
    <col min="506" max="506" width="5.5703125" style="2" customWidth="1"/>
    <col min="507" max="507" width="0.28515625" style="2" customWidth="1"/>
    <col min="508" max="508" width="5.5703125" style="2" customWidth="1"/>
    <col min="509" max="509" width="11.5703125" style="2" customWidth="1"/>
    <col min="510" max="510" width="1.42578125" style="2" customWidth="1"/>
    <col min="511" max="511" width="10.140625" style="2" customWidth="1"/>
    <col min="512" max="512" width="10.85546875" style="2" customWidth="1"/>
    <col min="513" max="513" width="0.5703125" style="2" customWidth="1"/>
    <col min="514" max="514" width="0.42578125" style="2" customWidth="1"/>
    <col min="515" max="516" width="0" style="2" hidden="1" customWidth="1"/>
    <col min="517" max="517" width="0.140625" style="2" customWidth="1"/>
    <col min="518" max="753" width="9" style="2"/>
    <col min="754" max="754" width="1.42578125" style="2" customWidth="1"/>
    <col min="755" max="755" width="2.5703125" style="2" customWidth="1"/>
    <col min="756" max="756" width="29.85546875" style="2" customWidth="1"/>
    <col min="757" max="757" width="7.140625" style="2" customWidth="1"/>
    <col min="758" max="758" width="4.42578125" style="2" customWidth="1"/>
    <col min="759" max="759" width="11.42578125" style="2" customWidth="1"/>
    <col min="760" max="761" width="11.5703125" style="2" customWidth="1"/>
    <col min="762" max="762" width="5.5703125" style="2" customWidth="1"/>
    <col min="763" max="763" width="0.28515625" style="2" customWidth="1"/>
    <col min="764" max="764" width="5.5703125" style="2" customWidth="1"/>
    <col min="765" max="765" width="11.5703125" style="2" customWidth="1"/>
    <col min="766" max="766" width="1.42578125" style="2" customWidth="1"/>
    <col min="767" max="767" width="10.140625" style="2" customWidth="1"/>
    <col min="768" max="768" width="10.85546875" style="2" customWidth="1"/>
    <col min="769" max="769" width="0.5703125" style="2" customWidth="1"/>
    <col min="770" max="770" width="0.42578125" style="2" customWidth="1"/>
    <col min="771" max="772" width="0" style="2" hidden="1" customWidth="1"/>
    <col min="773" max="773" width="0.140625" style="2" customWidth="1"/>
    <col min="774" max="1009" width="9" style="2"/>
    <col min="1010" max="1010" width="1.42578125" style="2" customWidth="1"/>
    <col min="1011" max="1011" width="2.5703125" style="2" customWidth="1"/>
    <col min="1012" max="1012" width="29.85546875" style="2" customWidth="1"/>
    <col min="1013" max="1013" width="7.140625" style="2" customWidth="1"/>
    <col min="1014" max="1014" width="4.42578125" style="2" customWidth="1"/>
    <col min="1015" max="1015" width="11.42578125" style="2" customWidth="1"/>
    <col min="1016" max="1017" width="11.5703125" style="2" customWidth="1"/>
    <col min="1018" max="1018" width="5.5703125" style="2" customWidth="1"/>
    <col min="1019" max="1019" width="0.28515625" style="2" customWidth="1"/>
    <col min="1020" max="1020" width="5.5703125" style="2" customWidth="1"/>
    <col min="1021" max="1021" width="11.5703125" style="2" customWidth="1"/>
    <col min="1022" max="1022" width="1.42578125" style="2" customWidth="1"/>
    <col min="1023" max="1023" width="10.140625" style="2" customWidth="1"/>
    <col min="1024" max="1024" width="10.85546875" style="2" customWidth="1"/>
    <col min="1025" max="1025" width="0.5703125" style="2" customWidth="1"/>
    <col min="1026" max="1026" width="0.42578125" style="2" customWidth="1"/>
    <col min="1027" max="1028" width="0" style="2" hidden="1" customWidth="1"/>
    <col min="1029" max="1029" width="0.140625" style="2" customWidth="1"/>
    <col min="1030" max="1265" width="9" style="2"/>
    <col min="1266" max="1266" width="1.42578125" style="2" customWidth="1"/>
    <col min="1267" max="1267" width="2.5703125" style="2" customWidth="1"/>
    <col min="1268" max="1268" width="29.85546875" style="2" customWidth="1"/>
    <col min="1269" max="1269" width="7.140625" style="2" customWidth="1"/>
    <col min="1270" max="1270" width="4.42578125" style="2" customWidth="1"/>
    <col min="1271" max="1271" width="11.42578125" style="2" customWidth="1"/>
    <col min="1272" max="1273" width="11.5703125" style="2" customWidth="1"/>
    <col min="1274" max="1274" width="5.5703125" style="2" customWidth="1"/>
    <col min="1275" max="1275" width="0.28515625" style="2" customWidth="1"/>
    <col min="1276" max="1276" width="5.5703125" style="2" customWidth="1"/>
    <col min="1277" max="1277" width="11.5703125" style="2" customWidth="1"/>
    <col min="1278" max="1278" width="1.42578125" style="2" customWidth="1"/>
    <col min="1279" max="1279" width="10.140625" style="2" customWidth="1"/>
    <col min="1280" max="1280" width="10.85546875" style="2" customWidth="1"/>
    <col min="1281" max="1281" width="0.5703125" style="2" customWidth="1"/>
    <col min="1282" max="1282" width="0.42578125" style="2" customWidth="1"/>
    <col min="1283" max="1284" width="0" style="2" hidden="1" customWidth="1"/>
    <col min="1285" max="1285" width="0.140625" style="2" customWidth="1"/>
    <col min="1286" max="1521" width="9" style="2"/>
    <col min="1522" max="1522" width="1.42578125" style="2" customWidth="1"/>
    <col min="1523" max="1523" width="2.5703125" style="2" customWidth="1"/>
    <col min="1524" max="1524" width="29.85546875" style="2" customWidth="1"/>
    <col min="1525" max="1525" width="7.140625" style="2" customWidth="1"/>
    <col min="1526" max="1526" width="4.42578125" style="2" customWidth="1"/>
    <col min="1527" max="1527" width="11.42578125" style="2" customWidth="1"/>
    <col min="1528" max="1529" width="11.5703125" style="2" customWidth="1"/>
    <col min="1530" max="1530" width="5.5703125" style="2" customWidth="1"/>
    <col min="1531" max="1531" width="0.28515625" style="2" customWidth="1"/>
    <col min="1532" max="1532" width="5.5703125" style="2" customWidth="1"/>
    <col min="1533" max="1533" width="11.5703125" style="2" customWidth="1"/>
    <col min="1534" max="1534" width="1.42578125" style="2" customWidth="1"/>
    <col min="1535" max="1535" width="10.140625" style="2" customWidth="1"/>
    <col min="1536" max="1536" width="10.85546875" style="2" customWidth="1"/>
    <col min="1537" max="1537" width="0.5703125" style="2" customWidth="1"/>
    <col min="1538" max="1538" width="0.42578125" style="2" customWidth="1"/>
    <col min="1539" max="1540" width="0" style="2" hidden="1" customWidth="1"/>
    <col min="1541" max="1541" width="0.140625" style="2" customWidth="1"/>
    <col min="1542" max="1777" width="9" style="2"/>
    <col min="1778" max="1778" width="1.42578125" style="2" customWidth="1"/>
    <col min="1779" max="1779" width="2.5703125" style="2" customWidth="1"/>
    <col min="1780" max="1780" width="29.85546875" style="2" customWidth="1"/>
    <col min="1781" max="1781" width="7.140625" style="2" customWidth="1"/>
    <col min="1782" max="1782" width="4.42578125" style="2" customWidth="1"/>
    <col min="1783" max="1783" width="11.42578125" style="2" customWidth="1"/>
    <col min="1784" max="1785" width="11.5703125" style="2" customWidth="1"/>
    <col min="1786" max="1786" width="5.5703125" style="2" customWidth="1"/>
    <col min="1787" max="1787" width="0.28515625" style="2" customWidth="1"/>
    <col min="1788" max="1788" width="5.5703125" style="2" customWidth="1"/>
    <col min="1789" max="1789" width="11.5703125" style="2" customWidth="1"/>
    <col min="1790" max="1790" width="1.42578125" style="2" customWidth="1"/>
    <col min="1791" max="1791" width="10.140625" style="2" customWidth="1"/>
    <col min="1792" max="1792" width="10.85546875" style="2" customWidth="1"/>
    <col min="1793" max="1793" width="0.5703125" style="2" customWidth="1"/>
    <col min="1794" max="1794" width="0.42578125" style="2" customWidth="1"/>
    <col min="1795" max="1796" width="0" style="2" hidden="1" customWidth="1"/>
    <col min="1797" max="1797" width="0.140625" style="2" customWidth="1"/>
    <col min="1798" max="2033" width="9" style="2"/>
    <col min="2034" max="2034" width="1.42578125" style="2" customWidth="1"/>
    <col min="2035" max="2035" width="2.5703125" style="2" customWidth="1"/>
    <col min="2036" max="2036" width="29.85546875" style="2" customWidth="1"/>
    <col min="2037" max="2037" width="7.140625" style="2" customWidth="1"/>
    <col min="2038" max="2038" width="4.42578125" style="2" customWidth="1"/>
    <col min="2039" max="2039" width="11.42578125" style="2" customWidth="1"/>
    <col min="2040" max="2041" width="11.5703125" style="2" customWidth="1"/>
    <col min="2042" max="2042" width="5.5703125" style="2" customWidth="1"/>
    <col min="2043" max="2043" width="0.28515625" style="2" customWidth="1"/>
    <col min="2044" max="2044" width="5.5703125" style="2" customWidth="1"/>
    <col min="2045" max="2045" width="11.5703125" style="2" customWidth="1"/>
    <col min="2046" max="2046" width="1.42578125" style="2" customWidth="1"/>
    <col min="2047" max="2047" width="10.140625" style="2" customWidth="1"/>
    <col min="2048" max="2048" width="10.85546875" style="2" customWidth="1"/>
    <col min="2049" max="2049" width="0.5703125" style="2" customWidth="1"/>
    <col min="2050" max="2050" width="0.42578125" style="2" customWidth="1"/>
    <col min="2051" max="2052" width="0" style="2" hidden="1" customWidth="1"/>
    <col min="2053" max="2053" width="0.140625" style="2" customWidth="1"/>
    <col min="2054" max="2289" width="9" style="2"/>
    <col min="2290" max="2290" width="1.42578125" style="2" customWidth="1"/>
    <col min="2291" max="2291" width="2.5703125" style="2" customWidth="1"/>
    <col min="2292" max="2292" width="29.85546875" style="2" customWidth="1"/>
    <col min="2293" max="2293" width="7.140625" style="2" customWidth="1"/>
    <col min="2294" max="2294" width="4.42578125" style="2" customWidth="1"/>
    <col min="2295" max="2295" width="11.42578125" style="2" customWidth="1"/>
    <col min="2296" max="2297" width="11.5703125" style="2" customWidth="1"/>
    <col min="2298" max="2298" width="5.5703125" style="2" customWidth="1"/>
    <col min="2299" max="2299" width="0.28515625" style="2" customWidth="1"/>
    <col min="2300" max="2300" width="5.5703125" style="2" customWidth="1"/>
    <col min="2301" max="2301" width="11.5703125" style="2" customWidth="1"/>
    <col min="2302" max="2302" width="1.42578125" style="2" customWidth="1"/>
    <col min="2303" max="2303" width="10.140625" style="2" customWidth="1"/>
    <col min="2304" max="2304" width="10.85546875" style="2" customWidth="1"/>
    <col min="2305" max="2305" width="0.5703125" style="2" customWidth="1"/>
    <col min="2306" max="2306" width="0.42578125" style="2" customWidth="1"/>
    <col min="2307" max="2308" width="0" style="2" hidden="1" customWidth="1"/>
    <col min="2309" max="2309" width="0.140625" style="2" customWidth="1"/>
    <col min="2310" max="2545" width="9" style="2"/>
    <col min="2546" max="2546" width="1.42578125" style="2" customWidth="1"/>
    <col min="2547" max="2547" width="2.5703125" style="2" customWidth="1"/>
    <col min="2548" max="2548" width="29.85546875" style="2" customWidth="1"/>
    <col min="2549" max="2549" width="7.140625" style="2" customWidth="1"/>
    <col min="2550" max="2550" width="4.42578125" style="2" customWidth="1"/>
    <col min="2551" max="2551" width="11.42578125" style="2" customWidth="1"/>
    <col min="2552" max="2553" width="11.5703125" style="2" customWidth="1"/>
    <col min="2554" max="2554" width="5.5703125" style="2" customWidth="1"/>
    <col min="2555" max="2555" width="0.28515625" style="2" customWidth="1"/>
    <col min="2556" max="2556" width="5.5703125" style="2" customWidth="1"/>
    <col min="2557" max="2557" width="11.5703125" style="2" customWidth="1"/>
    <col min="2558" max="2558" width="1.42578125" style="2" customWidth="1"/>
    <col min="2559" max="2559" width="10.140625" style="2" customWidth="1"/>
    <col min="2560" max="2560" width="10.85546875" style="2" customWidth="1"/>
    <col min="2561" max="2561" width="0.5703125" style="2" customWidth="1"/>
    <col min="2562" max="2562" width="0.42578125" style="2" customWidth="1"/>
    <col min="2563" max="2564" width="0" style="2" hidden="1" customWidth="1"/>
    <col min="2565" max="2565" width="0.140625" style="2" customWidth="1"/>
    <col min="2566" max="2801" width="9" style="2"/>
    <col min="2802" max="2802" width="1.42578125" style="2" customWidth="1"/>
    <col min="2803" max="2803" width="2.5703125" style="2" customWidth="1"/>
    <col min="2804" max="2804" width="29.85546875" style="2" customWidth="1"/>
    <col min="2805" max="2805" width="7.140625" style="2" customWidth="1"/>
    <col min="2806" max="2806" width="4.42578125" style="2" customWidth="1"/>
    <col min="2807" max="2807" width="11.42578125" style="2" customWidth="1"/>
    <col min="2808" max="2809" width="11.5703125" style="2" customWidth="1"/>
    <col min="2810" max="2810" width="5.5703125" style="2" customWidth="1"/>
    <col min="2811" max="2811" width="0.28515625" style="2" customWidth="1"/>
    <col min="2812" max="2812" width="5.5703125" style="2" customWidth="1"/>
    <col min="2813" max="2813" width="11.5703125" style="2" customWidth="1"/>
    <col min="2814" max="2814" width="1.42578125" style="2" customWidth="1"/>
    <col min="2815" max="2815" width="10.140625" style="2" customWidth="1"/>
    <col min="2816" max="2816" width="10.85546875" style="2" customWidth="1"/>
    <col min="2817" max="2817" width="0.5703125" style="2" customWidth="1"/>
    <col min="2818" max="2818" width="0.42578125" style="2" customWidth="1"/>
    <col min="2819" max="2820" width="0" style="2" hidden="1" customWidth="1"/>
    <col min="2821" max="2821" width="0.140625" style="2" customWidth="1"/>
    <col min="2822" max="3057" width="9" style="2"/>
    <col min="3058" max="3058" width="1.42578125" style="2" customWidth="1"/>
    <col min="3059" max="3059" width="2.5703125" style="2" customWidth="1"/>
    <col min="3060" max="3060" width="29.85546875" style="2" customWidth="1"/>
    <col min="3061" max="3061" width="7.140625" style="2" customWidth="1"/>
    <col min="3062" max="3062" width="4.42578125" style="2" customWidth="1"/>
    <col min="3063" max="3063" width="11.42578125" style="2" customWidth="1"/>
    <col min="3064" max="3065" width="11.5703125" style="2" customWidth="1"/>
    <col min="3066" max="3066" width="5.5703125" style="2" customWidth="1"/>
    <col min="3067" max="3067" width="0.28515625" style="2" customWidth="1"/>
    <col min="3068" max="3068" width="5.5703125" style="2" customWidth="1"/>
    <col min="3069" max="3069" width="11.5703125" style="2" customWidth="1"/>
    <col min="3070" max="3070" width="1.42578125" style="2" customWidth="1"/>
    <col min="3071" max="3071" width="10.140625" style="2" customWidth="1"/>
    <col min="3072" max="3072" width="10.85546875" style="2" customWidth="1"/>
    <col min="3073" max="3073" width="0.5703125" style="2" customWidth="1"/>
    <col min="3074" max="3074" width="0.42578125" style="2" customWidth="1"/>
    <col min="3075" max="3076" width="0" style="2" hidden="1" customWidth="1"/>
    <col min="3077" max="3077" width="0.140625" style="2" customWidth="1"/>
    <col min="3078" max="3313" width="9" style="2"/>
    <col min="3314" max="3314" width="1.42578125" style="2" customWidth="1"/>
    <col min="3315" max="3315" width="2.5703125" style="2" customWidth="1"/>
    <col min="3316" max="3316" width="29.85546875" style="2" customWidth="1"/>
    <col min="3317" max="3317" width="7.140625" style="2" customWidth="1"/>
    <col min="3318" max="3318" width="4.42578125" style="2" customWidth="1"/>
    <col min="3319" max="3319" width="11.42578125" style="2" customWidth="1"/>
    <col min="3320" max="3321" width="11.5703125" style="2" customWidth="1"/>
    <col min="3322" max="3322" width="5.5703125" style="2" customWidth="1"/>
    <col min="3323" max="3323" width="0.28515625" style="2" customWidth="1"/>
    <col min="3324" max="3324" width="5.5703125" style="2" customWidth="1"/>
    <col min="3325" max="3325" width="11.5703125" style="2" customWidth="1"/>
    <col min="3326" max="3326" width="1.42578125" style="2" customWidth="1"/>
    <col min="3327" max="3327" width="10.140625" style="2" customWidth="1"/>
    <col min="3328" max="3328" width="10.85546875" style="2" customWidth="1"/>
    <col min="3329" max="3329" width="0.5703125" style="2" customWidth="1"/>
    <col min="3330" max="3330" width="0.42578125" style="2" customWidth="1"/>
    <col min="3331" max="3332" width="0" style="2" hidden="1" customWidth="1"/>
    <col min="3333" max="3333" width="0.140625" style="2" customWidth="1"/>
    <col min="3334" max="3569" width="9" style="2"/>
    <col min="3570" max="3570" width="1.42578125" style="2" customWidth="1"/>
    <col min="3571" max="3571" width="2.5703125" style="2" customWidth="1"/>
    <col min="3572" max="3572" width="29.85546875" style="2" customWidth="1"/>
    <col min="3573" max="3573" width="7.140625" style="2" customWidth="1"/>
    <col min="3574" max="3574" width="4.42578125" style="2" customWidth="1"/>
    <col min="3575" max="3575" width="11.42578125" style="2" customWidth="1"/>
    <col min="3576" max="3577" width="11.5703125" style="2" customWidth="1"/>
    <col min="3578" max="3578" width="5.5703125" style="2" customWidth="1"/>
    <col min="3579" max="3579" width="0.28515625" style="2" customWidth="1"/>
    <col min="3580" max="3580" width="5.5703125" style="2" customWidth="1"/>
    <col min="3581" max="3581" width="11.5703125" style="2" customWidth="1"/>
    <col min="3582" max="3582" width="1.42578125" style="2" customWidth="1"/>
    <col min="3583" max="3583" width="10.140625" style="2" customWidth="1"/>
    <col min="3584" max="3584" width="10.85546875" style="2" customWidth="1"/>
    <col min="3585" max="3585" width="0.5703125" style="2" customWidth="1"/>
    <col min="3586" max="3586" width="0.42578125" style="2" customWidth="1"/>
    <col min="3587" max="3588" width="0" style="2" hidden="1" customWidth="1"/>
    <col min="3589" max="3589" width="0.140625" style="2" customWidth="1"/>
    <col min="3590" max="3825" width="9" style="2"/>
    <col min="3826" max="3826" width="1.42578125" style="2" customWidth="1"/>
    <col min="3827" max="3827" width="2.5703125" style="2" customWidth="1"/>
    <col min="3828" max="3828" width="29.85546875" style="2" customWidth="1"/>
    <col min="3829" max="3829" width="7.140625" style="2" customWidth="1"/>
    <col min="3830" max="3830" width="4.42578125" style="2" customWidth="1"/>
    <col min="3831" max="3831" width="11.42578125" style="2" customWidth="1"/>
    <col min="3832" max="3833" width="11.5703125" style="2" customWidth="1"/>
    <col min="3834" max="3834" width="5.5703125" style="2" customWidth="1"/>
    <col min="3835" max="3835" width="0.28515625" style="2" customWidth="1"/>
    <col min="3836" max="3836" width="5.5703125" style="2" customWidth="1"/>
    <col min="3837" max="3837" width="11.5703125" style="2" customWidth="1"/>
    <col min="3838" max="3838" width="1.42578125" style="2" customWidth="1"/>
    <col min="3839" max="3839" width="10.140625" style="2" customWidth="1"/>
    <col min="3840" max="3840" width="10.85546875" style="2" customWidth="1"/>
    <col min="3841" max="3841" width="0.5703125" style="2" customWidth="1"/>
    <col min="3842" max="3842" width="0.42578125" style="2" customWidth="1"/>
    <col min="3843" max="3844" width="0" style="2" hidden="1" customWidth="1"/>
    <col min="3845" max="3845" width="0.140625" style="2" customWidth="1"/>
    <col min="3846" max="4081" width="9" style="2"/>
    <col min="4082" max="4082" width="1.42578125" style="2" customWidth="1"/>
    <col min="4083" max="4083" width="2.5703125" style="2" customWidth="1"/>
    <col min="4084" max="4084" width="29.85546875" style="2" customWidth="1"/>
    <col min="4085" max="4085" width="7.140625" style="2" customWidth="1"/>
    <col min="4086" max="4086" width="4.42578125" style="2" customWidth="1"/>
    <col min="4087" max="4087" width="11.42578125" style="2" customWidth="1"/>
    <col min="4088" max="4089" width="11.5703125" style="2" customWidth="1"/>
    <col min="4090" max="4090" width="5.5703125" style="2" customWidth="1"/>
    <col min="4091" max="4091" width="0.28515625" style="2" customWidth="1"/>
    <col min="4092" max="4092" width="5.5703125" style="2" customWidth="1"/>
    <col min="4093" max="4093" width="11.5703125" style="2" customWidth="1"/>
    <col min="4094" max="4094" width="1.42578125" style="2" customWidth="1"/>
    <col min="4095" max="4095" width="10.140625" style="2" customWidth="1"/>
    <col min="4096" max="4096" width="10.85546875" style="2" customWidth="1"/>
    <col min="4097" max="4097" width="0.5703125" style="2" customWidth="1"/>
    <col min="4098" max="4098" width="0.42578125" style="2" customWidth="1"/>
    <col min="4099" max="4100" width="0" style="2" hidden="1" customWidth="1"/>
    <col min="4101" max="4101" width="0.140625" style="2" customWidth="1"/>
    <col min="4102" max="4337" width="9" style="2"/>
    <col min="4338" max="4338" width="1.42578125" style="2" customWidth="1"/>
    <col min="4339" max="4339" width="2.5703125" style="2" customWidth="1"/>
    <col min="4340" max="4340" width="29.85546875" style="2" customWidth="1"/>
    <col min="4341" max="4341" width="7.140625" style="2" customWidth="1"/>
    <col min="4342" max="4342" width="4.42578125" style="2" customWidth="1"/>
    <col min="4343" max="4343" width="11.42578125" style="2" customWidth="1"/>
    <col min="4344" max="4345" width="11.5703125" style="2" customWidth="1"/>
    <col min="4346" max="4346" width="5.5703125" style="2" customWidth="1"/>
    <col min="4347" max="4347" width="0.28515625" style="2" customWidth="1"/>
    <col min="4348" max="4348" width="5.5703125" style="2" customWidth="1"/>
    <col min="4349" max="4349" width="11.5703125" style="2" customWidth="1"/>
    <col min="4350" max="4350" width="1.42578125" style="2" customWidth="1"/>
    <col min="4351" max="4351" width="10.140625" style="2" customWidth="1"/>
    <col min="4352" max="4352" width="10.85546875" style="2" customWidth="1"/>
    <col min="4353" max="4353" width="0.5703125" style="2" customWidth="1"/>
    <col min="4354" max="4354" width="0.42578125" style="2" customWidth="1"/>
    <col min="4355" max="4356" width="0" style="2" hidden="1" customWidth="1"/>
    <col min="4357" max="4357" width="0.140625" style="2" customWidth="1"/>
    <col min="4358" max="4593" width="9" style="2"/>
    <col min="4594" max="4594" width="1.42578125" style="2" customWidth="1"/>
    <col min="4595" max="4595" width="2.5703125" style="2" customWidth="1"/>
    <col min="4596" max="4596" width="29.85546875" style="2" customWidth="1"/>
    <col min="4597" max="4597" width="7.140625" style="2" customWidth="1"/>
    <col min="4598" max="4598" width="4.42578125" style="2" customWidth="1"/>
    <col min="4599" max="4599" width="11.42578125" style="2" customWidth="1"/>
    <col min="4600" max="4601" width="11.5703125" style="2" customWidth="1"/>
    <col min="4602" max="4602" width="5.5703125" style="2" customWidth="1"/>
    <col min="4603" max="4603" width="0.28515625" style="2" customWidth="1"/>
    <col min="4604" max="4604" width="5.5703125" style="2" customWidth="1"/>
    <col min="4605" max="4605" width="11.5703125" style="2" customWidth="1"/>
    <col min="4606" max="4606" width="1.42578125" style="2" customWidth="1"/>
    <col min="4607" max="4607" width="10.140625" style="2" customWidth="1"/>
    <col min="4608" max="4608" width="10.85546875" style="2" customWidth="1"/>
    <col min="4609" max="4609" width="0.5703125" style="2" customWidth="1"/>
    <col min="4610" max="4610" width="0.42578125" style="2" customWidth="1"/>
    <col min="4611" max="4612" width="0" style="2" hidden="1" customWidth="1"/>
    <col min="4613" max="4613" width="0.140625" style="2" customWidth="1"/>
    <col min="4614" max="4849" width="9" style="2"/>
    <col min="4850" max="4850" width="1.42578125" style="2" customWidth="1"/>
    <col min="4851" max="4851" width="2.5703125" style="2" customWidth="1"/>
    <col min="4852" max="4852" width="29.85546875" style="2" customWidth="1"/>
    <col min="4853" max="4853" width="7.140625" style="2" customWidth="1"/>
    <col min="4854" max="4854" width="4.42578125" style="2" customWidth="1"/>
    <col min="4855" max="4855" width="11.42578125" style="2" customWidth="1"/>
    <col min="4856" max="4857" width="11.5703125" style="2" customWidth="1"/>
    <col min="4858" max="4858" width="5.5703125" style="2" customWidth="1"/>
    <col min="4859" max="4859" width="0.28515625" style="2" customWidth="1"/>
    <col min="4860" max="4860" width="5.5703125" style="2" customWidth="1"/>
    <col min="4861" max="4861" width="11.5703125" style="2" customWidth="1"/>
    <col min="4862" max="4862" width="1.42578125" style="2" customWidth="1"/>
    <col min="4863" max="4863" width="10.140625" style="2" customWidth="1"/>
    <col min="4864" max="4864" width="10.85546875" style="2" customWidth="1"/>
    <col min="4865" max="4865" width="0.5703125" style="2" customWidth="1"/>
    <col min="4866" max="4866" width="0.42578125" style="2" customWidth="1"/>
    <col min="4867" max="4868" width="0" style="2" hidden="1" customWidth="1"/>
    <col min="4869" max="4869" width="0.140625" style="2" customWidth="1"/>
    <col min="4870" max="5105" width="9" style="2"/>
    <col min="5106" max="5106" width="1.42578125" style="2" customWidth="1"/>
    <col min="5107" max="5107" width="2.5703125" style="2" customWidth="1"/>
    <col min="5108" max="5108" width="29.85546875" style="2" customWidth="1"/>
    <col min="5109" max="5109" width="7.140625" style="2" customWidth="1"/>
    <col min="5110" max="5110" width="4.42578125" style="2" customWidth="1"/>
    <col min="5111" max="5111" width="11.42578125" style="2" customWidth="1"/>
    <col min="5112" max="5113" width="11.5703125" style="2" customWidth="1"/>
    <col min="5114" max="5114" width="5.5703125" style="2" customWidth="1"/>
    <col min="5115" max="5115" width="0.28515625" style="2" customWidth="1"/>
    <col min="5116" max="5116" width="5.5703125" style="2" customWidth="1"/>
    <col min="5117" max="5117" width="11.5703125" style="2" customWidth="1"/>
    <col min="5118" max="5118" width="1.42578125" style="2" customWidth="1"/>
    <col min="5119" max="5119" width="10.140625" style="2" customWidth="1"/>
    <col min="5120" max="5120" width="10.85546875" style="2" customWidth="1"/>
    <col min="5121" max="5121" width="0.5703125" style="2" customWidth="1"/>
    <col min="5122" max="5122" width="0.42578125" style="2" customWidth="1"/>
    <col min="5123" max="5124" width="0" style="2" hidden="1" customWidth="1"/>
    <col min="5125" max="5125" width="0.140625" style="2" customWidth="1"/>
    <col min="5126" max="5361" width="9" style="2"/>
    <col min="5362" max="5362" width="1.42578125" style="2" customWidth="1"/>
    <col min="5363" max="5363" width="2.5703125" style="2" customWidth="1"/>
    <col min="5364" max="5364" width="29.85546875" style="2" customWidth="1"/>
    <col min="5365" max="5365" width="7.140625" style="2" customWidth="1"/>
    <col min="5366" max="5366" width="4.42578125" style="2" customWidth="1"/>
    <col min="5367" max="5367" width="11.42578125" style="2" customWidth="1"/>
    <col min="5368" max="5369" width="11.5703125" style="2" customWidth="1"/>
    <col min="5370" max="5370" width="5.5703125" style="2" customWidth="1"/>
    <col min="5371" max="5371" width="0.28515625" style="2" customWidth="1"/>
    <col min="5372" max="5372" width="5.5703125" style="2" customWidth="1"/>
    <col min="5373" max="5373" width="11.5703125" style="2" customWidth="1"/>
    <col min="5374" max="5374" width="1.42578125" style="2" customWidth="1"/>
    <col min="5375" max="5375" width="10.140625" style="2" customWidth="1"/>
    <col min="5376" max="5376" width="10.85546875" style="2" customWidth="1"/>
    <col min="5377" max="5377" width="0.5703125" style="2" customWidth="1"/>
    <col min="5378" max="5378" width="0.42578125" style="2" customWidth="1"/>
    <col min="5379" max="5380" width="0" style="2" hidden="1" customWidth="1"/>
    <col min="5381" max="5381" width="0.140625" style="2" customWidth="1"/>
    <col min="5382" max="5617" width="9" style="2"/>
    <col min="5618" max="5618" width="1.42578125" style="2" customWidth="1"/>
    <col min="5619" max="5619" width="2.5703125" style="2" customWidth="1"/>
    <col min="5620" max="5620" width="29.85546875" style="2" customWidth="1"/>
    <col min="5621" max="5621" width="7.140625" style="2" customWidth="1"/>
    <col min="5622" max="5622" width="4.42578125" style="2" customWidth="1"/>
    <col min="5623" max="5623" width="11.42578125" style="2" customWidth="1"/>
    <col min="5624" max="5625" width="11.5703125" style="2" customWidth="1"/>
    <col min="5626" max="5626" width="5.5703125" style="2" customWidth="1"/>
    <col min="5627" max="5627" width="0.28515625" style="2" customWidth="1"/>
    <col min="5628" max="5628" width="5.5703125" style="2" customWidth="1"/>
    <col min="5629" max="5629" width="11.5703125" style="2" customWidth="1"/>
    <col min="5630" max="5630" width="1.42578125" style="2" customWidth="1"/>
    <col min="5631" max="5631" width="10.140625" style="2" customWidth="1"/>
    <col min="5632" max="5632" width="10.85546875" style="2" customWidth="1"/>
    <col min="5633" max="5633" width="0.5703125" style="2" customWidth="1"/>
    <col min="5634" max="5634" width="0.42578125" style="2" customWidth="1"/>
    <col min="5635" max="5636" width="0" style="2" hidden="1" customWidth="1"/>
    <col min="5637" max="5637" width="0.140625" style="2" customWidth="1"/>
    <col min="5638" max="5873" width="9" style="2"/>
    <col min="5874" max="5874" width="1.42578125" style="2" customWidth="1"/>
    <col min="5875" max="5875" width="2.5703125" style="2" customWidth="1"/>
    <col min="5876" max="5876" width="29.85546875" style="2" customWidth="1"/>
    <col min="5877" max="5877" width="7.140625" style="2" customWidth="1"/>
    <col min="5878" max="5878" width="4.42578125" style="2" customWidth="1"/>
    <col min="5879" max="5879" width="11.42578125" style="2" customWidth="1"/>
    <col min="5880" max="5881" width="11.5703125" style="2" customWidth="1"/>
    <col min="5882" max="5882" width="5.5703125" style="2" customWidth="1"/>
    <col min="5883" max="5883" width="0.28515625" style="2" customWidth="1"/>
    <col min="5884" max="5884" width="5.5703125" style="2" customWidth="1"/>
    <col min="5885" max="5885" width="11.5703125" style="2" customWidth="1"/>
    <col min="5886" max="5886" width="1.42578125" style="2" customWidth="1"/>
    <col min="5887" max="5887" width="10.140625" style="2" customWidth="1"/>
    <col min="5888" max="5888" width="10.85546875" style="2" customWidth="1"/>
    <col min="5889" max="5889" width="0.5703125" style="2" customWidth="1"/>
    <col min="5890" max="5890" width="0.42578125" style="2" customWidth="1"/>
    <col min="5891" max="5892" width="0" style="2" hidden="1" customWidth="1"/>
    <col min="5893" max="5893" width="0.140625" style="2" customWidth="1"/>
    <col min="5894" max="6129" width="9" style="2"/>
    <col min="6130" max="6130" width="1.42578125" style="2" customWidth="1"/>
    <col min="6131" max="6131" width="2.5703125" style="2" customWidth="1"/>
    <col min="6132" max="6132" width="29.85546875" style="2" customWidth="1"/>
    <col min="6133" max="6133" width="7.140625" style="2" customWidth="1"/>
    <col min="6134" max="6134" width="4.42578125" style="2" customWidth="1"/>
    <col min="6135" max="6135" width="11.42578125" style="2" customWidth="1"/>
    <col min="6136" max="6137" width="11.5703125" style="2" customWidth="1"/>
    <col min="6138" max="6138" width="5.5703125" style="2" customWidth="1"/>
    <col min="6139" max="6139" width="0.28515625" style="2" customWidth="1"/>
    <col min="6140" max="6140" width="5.5703125" style="2" customWidth="1"/>
    <col min="6141" max="6141" width="11.5703125" style="2" customWidth="1"/>
    <col min="6142" max="6142" width="1.42578125" style="2" customWidth="1"/>
    <col min="6143" max="6143" width="10.140625" style="2" customWidth="1"/>
    <col min="6144" max="6144" width="10.85546875" style="2" customWidth="1"/>
    <col min="6145" max="6145" width="0.5703125" style="2" customWidth="1"/>
    <col min="6146" max="6146" width="0.42578125" style="2" customWidth="1"/>
    <col min="6147" max="6148" width="0" style="2" hidden="1" customWidth="1"/>
    <col min="6149" max="6149" width="0.140625" style="2" customWidth="1"/>
    <col min="6150" max="6385" width="9" style="2"/>
    <col min="6386" max="6386" width="1.42578125" style="2" customWidth="1"/>
    <col min="6387" max="6387" width="2.5703125" style="2" customWidth="1"/>
    <col min="6388" max="6388" width="29.85546875" style="2" customWidth="1"/>
    <col min="6389" max="6389" width="7.140625" style="2" customWidth="1"/>
    <col min="6390" max="6390" width="4.42578125" style="2" customWidth="1"/>
    <col min="6391" max="6391" width="11.42578125" style="2" customWidth="1"/>
    <col min="6392" max="6393" width="11.5703125" style="2" customWidth="1"/>
    <col min="6394" max="6394" width="5.5703125" style="2" customWidth="1"/>
    <col min="6395" max="6395" width="0.28515625" style="2" customWidth="1"/>
    <col min="6396" max="6396" width="5.5703125" style="2" customWidth="1"/>
    <col min="6397" max="6397" width="11.5703125" style="2" customWidth="1"/>
    <col min="6398" max="6398" width="1.42578125" style="2" customWidth="1"/>
    <col min="6399" max="6399" width="10.140625" style="2" customWidth="1"/>
    <col min="6400" max="6400" width="10.85546875" style="2" customWidth="1"/>
    <col min="6401" max="6401" width="0.5703125" style="2" customWidth="1"/>
    <col min="6402" max="6402" width="0.42578125" style="2" customWidth="1"/>
    <col min="6403" max="6404" width="0" style="2" hidden="1" customWidth="1"/>
    <col min="6405" max="6405" width="0.140625" style="2" customWidth="1"/>
    <col min="6406" max="6641" width="9" style="2"/>
    <col min="6642" max="6642" width="1.42578125" style="2" customWidth="1"/>
    <col min="6643" max="6643" width="2.5703125" style="2" customWidth="1"/>
    <col min="6644" max="6644" width="29.85546875" style="2" customWidth="1"/>
    <col min="6645" max="6645" width="7.140625" style="2" customWidth="1"/>
    <col min="6646" max="6646" width="4.42578125" style="2" customWidth="1"/>
    <col min="6647" max="6647" width="11.42578125" style="2" customWidth="1"/>
    <col min="6648" max="6649" width="11.5703125" style="2" customWidth="1"/>
    <col min="6650" max="6650" width="5.5703125" style="2" customWidth="1"/>
    <col min="6651" max="6651" width="0.28515625" style="2" customWidth="1"/>
    <col min="6652" max="6652" width="5.5703125" style="2" customWidth="1"/>
    <col min="6653" max="6653" width="11.5703125" style="2" customWidth="1"/>
    <col min="6654" max="6654" width="1.42578125" style="2" customWidth="1"/>
    <col min="6655" max="6655" width="10.140625" style="2" customWidth="1"/>
    <col min="6656" max="6656" width="10.85546875" style="2" customWidth="1"/>
    <col min="6657" max="6657" width="0.5703125" style="2" customWidth="1"/>
    <col min="6658" max="6658" width="0.42578125" style="2" customWidth="1"/>
    <col min="6659" max="6660" width="0" style="2" hidden="1" customWidth="1"/>
    <col min="6661" max="6661" width="0.140625" style="2" customWidth="1"/>
    <col min="6662" max="6897" width="9" style="2"/>
    <col min="6898" max="6898" width="1.42578125" style="2" customWidth="1"/>
    <col min="6899" max="6899" width="2.5703125" style="2" customWidth="1"/>
    <col min="6900" max="6900" width="29.85546875" style="2" customWidth="1"/>
    <col min="6901" max="6901" width="7.140625" style="2" customWidth="1"/>
    <col min="6902" max="6902" width="4.42578125" style="2" customWidth="1"/>
    <col min="6903" max="6903" width="11.42578125" style="2" customWidth="1"/>
    <col min="6904" max="6905" width="11.5703125" style="2" customWidth="1"/>
    <col min="6906" max="6906" width="5.5703125" style="2" customWidth="1"/>
    <col min="6907" max="6907" width="0.28515625" style="2" customWidth="1"/>
    <col min="6908" max="6908" width="5.5703125" style="2" customWidth="1"/>
    <col min="6909" max="6909" width="11.5703125" style="2" customWidth="1"/>
    <col min="6910" max="6910" width="1.42578125" style="2" customWidth="1"/>
    <col min="6911" max="6911" width="10.140625" style="2" customWidth="1"/>
    <col min="6912" max="6912" width="10.85546875" style="2" customWidth="1"/>
    <col min="6913" max="6913" width="0.5703125" style="2" customWidth="1"/>
    <col min="6914" max="6914" width="0.42578125" style="2" customWidth="1"/>
    <col min="6915" max="6916" width="0" style="2" hidden="1" customWidth="1"/>
    <col min="6917" max="6917" width="0.140625" style="2" customWidth="1"/>
    <col min="6918" max="7153" width="9" style="2"/>
    <col min="7154" max="7154" width="1.42578125" style="2" customWidth="1"/>
    <col min="7155" max="7155" width="2.5703125" style="2" customWidth="1"/>
    <col min="7156" max="7156" width="29.85546875" style="2" customWidth="1"/>
    <col min="7157" max="7157" width="7.140625" style="2" customWidth="1"/>
    <col min="7158" max="7158" width="4.42578125" style="2" customWidth="1"/>
    <col min="7159" max="7159" width="11.42578125" style="2" customWidth="1"/>
    <col min="7160" max="7161" width="11.5703125" style="2" customWidth="1"/>
    <col min="7162" max="7162" width="5.5703125" style="2" customWidth="1"/>
    <col min="7163" max="7163" width="0.28515625" style="2" customWidth="1"/>
    <col min="7164" max="7164" width="5.5703125" style="2" customWidth="1"/>
    <col min="7165" max="7165" width="11.5703125" style="2" customWidth="1"/>
    <col min="7166" max="7166" width="1.42578125" style="2" customWidth="1"/>
    <col min="7167" max="7167" width="10.140625" style="2" customWidth="1"/>
    <col min="7168" max="7168" width="10.85546875" style="2" customWidth="1"/>
    <col min="7169" max="7169" width="0.5703125" style="2" customWidth="1"/>
    <col min="7170" max="7170" width="0.42578125" style="2" customWidth="1"/>
    <col min="7171" max="7172" width="0" style="2" hidden="1" customWidth="1"/>
    <col min="7173" max="7173" width="0.140625" style="2" customWidth="1"/>
    <col min="7174" max="7409" width="9" style="2"/>
    <col min="7410" max="7410" width="1.42578125" style="2" customWidth="1"/>
    <col min="7411" max="7411" width="2.5703125" style="2" customWidth="1"/>
    <col min="7412" max="7412" width="29.85546875" style="2" customWidth="1"/>
    <col min="7413" max="7413" width="7.140625" style="2" customWidth="1"/>
    <col min="7414" max="7414" width="4.42578125" style="2" customWidth="1"/>
    <col min="7415" max="7415" width="11.42578125" style="2" customWidth="1"/>
    <col min="7416" max="7417" width="11.5703125" style="2" customWidth="1"/>
    <col min="7418" max="7418" width="5.5703125" style="2" customWidth="1"/>
    <col min="7419" max="7419" width="0.28515625" style="2" customWidth="1"/>
    <col min="7420" max="7420" width="5.5703125" style="2" customWidth="1"/>
    <col min="7421" max="7421" width="11.5703125" style="2" customWidth="1"/>
    <col min="7422" max="7422" width="1.42578125" style="2" customWidth="1"/>
    <col min="7423" max="7423" width="10.140625" style="2" customWidth="1"/>
    <col min="7424" max="7424" width="10.85546875" style="2" customWidth="1"/>
    <col min="7425" max="7425" width="0.5703125" style="2" customWidth="1"/>
    <col min="7426" max="7426" width="0.42578125" style="2" customWidth="1"/>
    <col min="7427" max="7428" width="0" style="2" hidden="1" customWidth="1"/>
    <col min="7429" max="7429" width="0.140625" style="2" customWidth="1"/>
    <col min="7430" max="7665" width="9" style="2"/>
    <col min="7666" max="7666" width="1.42578125" style="2" customWidth="1"/>
    <col min="7667" max="7667" width="2.5703125" style="2" customWidth="1"/>
    <col min="7668" max="7668" width="29.85546875" style="2" customWidth="1"/>
    <col min="7669" max="7669" width="7.140625" style="2" customWidth="1"/>
    <col min="7670" max="7670" width="4.42578125" style="2" customWidth="1"/>
    <col min="7671" max="7671" width="11.42578125" style="2" customWidth="1"/>
    <col min="7672" max="7673" width="11.5703125" style="2" customWidth="1"/>
    <col min="7674" max="7674" width="5.5703125" style="2" customWidth="1"/>
    <col min="7675" max="7675" width="0.28515625" style="2" customWidth="1"/>
    <col min="7676" max="7676" width="5.5703125" style="2" customWidth="1"/>
    <col min="7677" max="7677" width="11.5703125" style="2" customWidth="1"/>
    <col min="7678" max="7678" width="1.42578125" style="2" customWidth="1"/>
    <col min="7679" max="7679" width="10.140625" style="2" customWidth="1"/>
    <col min="7680" max="7680" width="10.85546875" style="2" customWidth="1"/>
    <col min="7681" max="7681" width="0.5703125" style="2" customWidth="1"/>
    <col min="7682" max="7682" width="0.42578125" style="2" customWidth="1"/>
    <col min="7683" max="7684" width="0" style="2" hidden="1" customWidth="1"/>
    <col min="7685" max="7685" width="0.140625" style="2" customWidth="1"/>
    <col min="7686" max="7921" width="9" style="2"/>
    <col min="7922" max="7922" width="1.42578125" style="2" customWidth="1"/>
    <col min="7923" max="7923" width="2.5703125" style="2" customWidth="1"/>
    <col min="7924" max="7924" width="29.85546875" style="2" customWidth="1"/>
    <col min="7925" max="7925" width="7.140625" style="2" customWidth="1"/>
    <col min="7926" max="7926" width="4.42578125" style="2" customWidth="1"/>
    <col min="7927" max="7927" width="11.42578125" style="2" customWidth="1"/>
    <col min="7928" max="7929" width="11.5703125" style="2" customWidth="1"/>
    <col min="7930" max="7930" width="5.5703125" style="2" customWidth="1"/>
    <col min="7931" max="7931" width="0.28515625" style="2" customWidth="1"/>
    <col min="7932" max="7932" width="5.5703125" style="2" customWidth="1"/>
    <col min="7933" max="7933" width="11.5703125" style="2" customWidth="1"/>
    <col min="7934" max="7934" width="1.42578125" style="2" customWidth="1"/>
    <col min="7935" max="7935" width="10.140625" style="2" customWidth="1"/>
    <col min="7936" max="7936" width="10.85546875" style="2" customWidth="1"/>
    <col min="7937" max="7937" width="0.5703125" style="2" customWidth="1"/>
    <col min="7938" max="7938" width="0.42578125" style="2" customWidth="1"/>
    <col min="7939" max="7940" width="0" style="2" hidden="1" customWidth="1"/>
    <col min="7941" max="7941" width="0.140625" style="2" customWidth="1"/>
    <col min="7942" max="8177" width="9" style="2"/>
    <col min="8178" max="8178" width="1.42578125" style="2" customWidth="1"/>
    <col min="8179" max="8179" width="2.5703125" style="2" customWidth="1"/>
    <col min="8180" max="8180" width="29.85546875" style="2" customWidth="1"/>
    <col min="8181" max="8181" width="7.140625" style="2" customWidth="1"/>
    <col min="8182" max="8182" width="4.42578125" style="2" customWidth="1"/>
    <col min="8183" max="8183" width="11.42578125" style="2" customWidth="1"/>
    <col min="8184" max="8185" width="11.5703125" style="2" customWidth="1"/>
    <col min="8186" max="8186" width="5.5703125" style="2" customWidth="1"/>
    <col min="8187" max="8187" width="0.28515625" style="2" customWidth="1"/>
    <col min="8188" max="8188" width="5.5703125" style="2" customWidth="1"/>
    <col min="8189" max="8189" width="11.5703125" style="2" customWidth="1"/>
    <col min="8190" max="8190" width="1.42578125" style="2" customWidth="1"/>
    <col min="8191" max="8191" width="10.140625" style="2" customWidth="1"/>
    <col min="8192" max="8192" width="10.85546875" style="2" customWidth="1"/>
    <col min="8193" max="8193" width="0.5703125" style="2" customWidth="1"/>
    <col min="8194" max="8194" width="0.42578125" style="2" customWidth="1"/>
    <col min="8195" max="8196" width="0" style="2" hidden="1" customWidth="1"/>
    <col min="8197" max="8197" width="0.140625" style="2" customWidth="1"/>
    <col min="8198" max="8433" width="9" style="2"/>
    <col min="8434" max="8434" width="1.42578125" style="2" customWidth="1"/>
    <col min="8435" max="8435" width="2.5703125" style="2" customWidth="1"/>
    <col min="8436" max="8436" width="29.85546875" style="2" customWidth="1"/>
    <col min="8437" max="8437" width="7.140625" style="2" customWidth="1"/>
    <col min="8438" max="8438" width="4.42578125" style="2" customWidth="1"/>
    <col min="8439" max="8439" width="11.42578125" style="2" customWidth="1"/>
    <col min="8440" max="8441" width="11.5703125" style="2" customWidth="1"/>
    <col min="8442" max="8442" width="5.5703125" style="2" customWidth="1"/>
    <col min="8443" max="8443" width="0.28515625" style="2" customWidth="1"/>
    <col min="8444" max="8444" width="5.5703125" style="2" customWidth="1"/>
    <col min="8445" max="8445" width="11.5703125" style="2" customWidth="1"/>
    <col min="8446" max="8446" width="1.42578125" style="2" customWidth="1"/>
    <col min="8447" max="8447" width="10.140625" style="2" customWidth="1"/>
    <col min="8448" max="8448" width="10.85546875" style="2" customWidth="1"/>
    <col min="8449" max="8449" width="0.5703125" style="2" customWidth="1"/>
    <col min="8450" max="8450" width="0.42578125" style="2" customWidth="1"/>
    <col min="8451" max="8452" width="0" style="2" hidden="1" customWidth="1"/>
    <col min="8453" max="8453" width="0.140625" style="2" customWidth="1"/>
    <col min="8454" max="8689" width="9" style="2"/>
    <col min="8690" max="8690" width="1.42578125" style="2" customWidth="1"/>
    <col min="8691" max="8691" width="2.5703125" style="2" customWidth="1"/>
    <col min="8692" max="8692" width="29.85546875" style="2" customWidth="1"/>
    <col min="8693" max="8693" width="7.140625" style="2" customWidth="1"/>
    <col min="8694" max="8694" width="4.42578125" style="2" customWidth="1"/>
    <col min="8695" max="8695" width="11.42578125" style="2" customWidth="1"/>
    <col min="8696" max="8697" width="11.5703125" style="2" customWidth="1"/>
    <col min="8698" max="8698" width="5.5703125" style="2" customWidth="1"/>
    <col min="8699" max="8699" width="0.28515625" style="2" customWidth="1"/>
    <col min="8700" max="8700" width="5.5703125" style="2" customWidth="1"/>
    <col min="8701" max="8701" width="11.5703125" style="2" customWidth="1"/>
    <col min="8702" max="8702" width="1.42578125" style="2" customWidth="1"/>
    <col min="8703" max="8703" width="10.140625" style="2" customWidth="1"/>
    <col min="8704" max="8704" width="10.85546875" style="2" customWidth="1"/>
    <col min="8705" max="8705" width="0.5703125" style="2" customWidth="1"/>
    <col min="8706" max="8706" width="0.42578125" style="2" customWidth="1"/>
    <col min="8707" max="8708" width="0" style="2" hidden="1" customWidth="1"/>
    <col min="8709" max="8709" width="0.140625" style="2" customWidth="1"/>
    <col min="8710" max="8945" width="9" style="2"/>
    <col min="8946" max="8946" width="1.42578125" style="2" customWidth="1"/>
    <col min="8947" max="8947" width="2.5703125" style="2" customWidth="1"/>
    <col min="8948" max="8948" width="29.85546875" style="2" customWidth="1"/>
    <col min="8949" max="8949" width="7.140625" style="2" customWidth="1"/>
    <col min="8950" max="8950" width="4.42578125" style="2" customWidth="1"/>
    <col min="8951" max="8951" width="11.42578125" style="2" customWidth="1"/>
    <col min="8952" max="8953" width="11.5703125" style="2" customWidth="1"/>
    <col min="8954" max="8954" width="5.5703125" style="2" customWidth="1"/>
    <col min="8955" max="8955" width="0.28515625" style="2" customWidth="1"/>
    <col min="8956" max="8956" width="5.5703125" style="2" customWidth="1"/>
    <col min="8957" max="8957" width="11.5703125" style="2" customWidth="1"/>
    <col min="8958" max="8958" width="1.42578125" style="2" customWidth="1"/>
    <col min="8959" max="8959" width="10.140625" style="2" customWidth="1"/>
    <col min="8960" max="8960" width="10.85546875" style="2" customWidth="1"/>
    <col min="8961" max="8961" width="0.5703125" style="2" customWidth="1"/>
    <col min="8962" max="8962" width="0.42578125" style="2" customWidth="1"/>
    <col min="8963" max="8964" width="0" style="2" hidden="1" customWidth="1"/>
    <col min="8965" max="8965" width="0.140625" style="2" customWidth="1"/>
    <col min="8966" max="9201" width="9" style="2"/>
    <col min="9202" max="9202" width="1.42578125" style="2" customWidth="1"/>
    <col min="9203" max="9203" width="2.5703125" style="2" customWidth="1"/>
    <col min="9204" max="9204" width="29.85546875" style="2" customWidth="1"/>
    <col min="9205" max="9205" width="7.140625" style="2" customWidth="1"/>
    <col min="9206" max="9206" width="4.42578125" style="2" customWidth="1"/>
    <col min="9207" max="9207" width="11.42578125" style="2" customWidth="1"/>
    <col min="9208" max="9209" width="11.5703125" style="2" customWidth="1"/>
    <col min="9210" max="9210" width="5.5703125" style="2" customWidth="1"/>
    <col min="9211" max="9211" width="0.28515625" style="2" customWidth="1"/>
    <col min="9212" max="9212" width="5.5703125" style="2" customWidth="1"/>
    <col min="9213" max="9213" width="11.5703125" style="2" customWidth="1"/>
    <col min="9214" max="9214" width="1.42578125" style="2" customWidth="1"/>
    <col min="9215" max="9215" width="10.140625" style="2" customWidth="1"/>
    <col min="9216" max="9216" width="10.85546875" style="2" customWidth="1"/>
    <col min="9217" max="9217" width="0.5703125" style="2" customWidth="1"/>
    <col min="9218" max="9218" width="0.42578125" style="2" customWidth="1"/>
    <col min="9219" max="9220" width="0" style="2" hidden="1" customWidth="1"/>
    <col min="9221" max="9221" width="0.140625" style="2" customWidth="1"/>
    <col min="9222" max="9457" width="9" style="2"/>
    <col min="9458" max="9458" width="1.42578125" style="2" customWidth="1"/>
    <col min="9459" max="9459" width="2.5703125" style="2" customWidth="1"/>
    <col min="9460" max="9460" width="29.85546875" style="2" customWidth="1"/>
    <col min="9461" max="9461" width="7.140625" style="2" customWidth="1"/>
    <col min="9462" max="9462" width="4.42578125" style="2" customWidth="1"/>
    <col min="9463" max="9463" width="11.42578125" style="2" customWidth="1"/>
    <col min="9464" max="9465" width="11.5703125" style="2" customWidth="1"/>
    <col min="9466" max="9466" width="5.5703125" style="2" customWidth="1"/>
    <col min="9467" max="9467" width="0.28515625" style="2" customWidth="1"/>
    <col min="9468" max="9468" width="5.5703125" style="2" customWidth="1"/>
    <col min="9469" max="9469" width="11.5703125" style="2" customWidth="1"/>
    <col min="9470" max="9470" width="1.42578125" style="2" customWidth="1"/>
    <col min="9471" max="9471" width="10.140625" style="2" customWidth="1"/>
    <col min="9472" max="9472" width="10.85546875" style="2" customWidth="1"/>
    <col min="9473" max="9473" width="0.5703125" style="2" customWidth="1"/>
    <col min="9474" max="9474" width="0.42578125" style="2" customWidth="1"/>
    <col min="9475" max="9476" width="0" style="2" hidden="1" customWidth="1"/>
    <col min="9477" max="9477" width="0.140625" style="2" customWidth="1"/>
    <col min="9478" max="9713" width="9" style="2"/>
    <col min="9714" max="9714" width="1.42578125" style="2" customWidth="1"/>
    <col min="9715" max="9715" width="2.5703125" style="2" customWidth="1"/>
    <col min="9716" max="9716" width="29.85546875" style="2" customWidth="1"/>
    <col min="9717" max="9717" width="7.140625" style="2" customWidth="1"/>
    <col min="9718" max="9718" width="4.42578125" style="2" customWidth="1"/>
    <col min="9719" max="9719" width="11.42578125" style="2" customWidth="1"/>
    <col min="9720" max="9721" width="11.5703125" style="2" customWidth="1"/>
    <col min="9722" max="9722" width="5.5703125" style="2" customWidth="1"/>
    <col min="9723" max="9723" width="0.28515625" style="2" customWidth="1"/>
    <col min="9724" max="9724" width="5.5703125" style="2" customWidth="1"/>
    <col min="9725" max="9725" width="11.5703125" style="2" customWidth="1"/>
    <col min="9726" max="9726" width="1.42578125" style="2" customWidth="1"/>
    <col min="9727" max="9727" width="10.140625" style="2" customWidth="1"/>
    <col min="9728" max="9728" width="10.85546875" style="2" customWidth="1"/>
    <col min="9729" max="9729" width="0.5703125" style="2" customWidth="1"/>
    <col min="9730" max="9730" width="0.42578125" style="2" customWidth="1"/>
    <col min="9731" max="9732" width="0" style="2" hidden="1" customWidth="1"/>
    <col min="9733" max="9733" width="0.140625" style="2" customWidth="1"/>
    <col min="9734" max="9969" width="9" style="2"/>
    <col min="9970" max="9970" width="1.42578125" style="2" customWidth="1"/>
    <col min="9971" max="9971" width="2.5703125" style="2" customWidth="1"/>
    <col min="9972" max="9972" width="29.85546875" style="2" customWidth="1"/>
    <col min="9973" max="9973" width="7.140625" style="2" customWidth="1"/>
    <col min="9974" max="9974" width="4.42578125" style="2" customWidth="1"/>
    <col min="9975" max="9975" width="11.42578125" style="2" customWidth="1"/>
    <col min="9976" max="9977" width="11.5703125" style="2" customWidth="1"/>
    <col min="9978" max="9978" width="5.5703125" style="2" customWidth="1"/>
    <col min="9979" max="9979" width="0.28515625" style="2" customWidth="1"/>
    <col min="9980" max="9980" width="5.5703125" style="2" customWidth="1"/>
    <col min="9981" max="9981" width="11.5703125" style="2" customWidth="1"/>
    <col min="9982" max="9982" width="1.42578125" style="2" customWidth="1"/>
    <col min="9983" max="9983" width="10.140625" style="2" customWidth="1"/>
    <col min="9984" max="9984" width="10.85546875" style="2" customWidth="1"/>
    <col min="9985" max="9985" width="0.5703125" style="2" customWidth="1"/>
    <col min="9986" max="9986" width="0.42578125" style="2" customWidth="1"/>
    <col min="9987" max="9988" width="0" style="2" hidden="1" customWidth="1"/>
    <col min="9989" max="9989" width="0.140625" style="2" customWidth="1"/>
    <col min="9990" max="10225" width="9" style="2"/>
    <col min="10226" max="10226" width="1.42578125" style="2" customWidth="1"/>
    <col min="10227" max="10227" width="2.5703125" style="2" customWidth="1"/>
    <col min="10228" max="10228" width="29.85546875" style="2" customWidth="1"/>
    <col min="10229" max="10229" width="7.140625" style="2" customWidth="1"/>
    <col min="10230" max="10230" width="4.42578125" style="2" customWidth="1"/>
    <col min="10231" max="10231" width="11.42578125" style="2" customWidth="1"/>
    <col min="10232" max="10233" width="11.5703125" style="2" customWidth="1"/>
    <col min="10234" max="10234" width="5.5703125" style="2" customWidth="1"/>
    <col min="10235" max="10235" width="0.28515625" style="2" customWidth="1"/>
    <col min="10236" max="10236" width="5.5703125" style="2" customWidth="1"/>
    <col min="10237" max="10237" width="11.5703125" style="2" customWidth="1"/>
    <col min="10238" max="10238" width="1.42578125" style="2" customWidth="1"/>
    <col min="10239" max="10239" width="10.140625" style="2" customWidth="1"/>
    <col min="10240" max="10240" width="10.85546875" style="2" customWidth="1"/>
    <col min="10241" max="10241" width="0.5703125" style="2" customWidth="1"/>
    <col min="10242" max="10242" width="0.42578125" style="2" customWidth="1"/>
    <col min="10243" max="10244" width="0" style="2" hidden="1" customWidth="1"/>
    <col min="10245" max="10245" width="0.140625" style="2" customWidth="1"/>
    <col min="10246" max="10481" width="9" style="2"/>
    <col min="10482" max="10482" width="1.42578125" style="2" customWidth="1"/>
    <col min="10483" max="10483" width="2.5703125" style="2" customWidth="1"/>
    <col min="10484" max="10484" width="29.85546875" style="2" customWidth="1"/>
    <col min="10485" max="10485" width="7.140625" style="2" customWidth="1"/>
    <col min="10486" max="10486" width="4.42578125" style="2" customWidth="1"/>
    <col min="10487" max="10487" width="11.42578125" style="2" customWidth="1"/>
    <col min="10488" max="10489" width="11.5703125" style="2" customWidth="1"/>
    <col min="10490" max="10490" width="5.5703125" style="2" customWidth="1"/>
    <col min="10491" max="10491" width="0.28515625" style="2" customWidth="1"/>
    <col min="10492" max="10492" width="5.5703125" style="2" customWidth="1"/>
    <col min="10493" max="10493" width="11.5703125" style="2" customWidth="1"/>
    <col min="10494" max="10494" width="1.42578125" style="2" customWidth="1"/>
    <col min="10495" max="10495" width="10.140625" style="2" customWidth="1"/>
    <col min="10496" max="10496" width="10.85546875" style="2" customWidth="1"/>
    <col min="10497" max="10497" width="0.5703125" style="2" customWidth="1"/>
    <col min="10498" max="10498" width="0.42578125" style="2" customWidth="1"/>
    <col min="10499" max="10500" width="0" style="2" hidden="1" customWidth="1"/>
    <col min="10501" max="10501" width="0.140625" style="2" customWidth="1"/>
    <col min="10502" max="10737" width="9" style="2"/>
    <col min="10738" max="10738" width="1.42578125" style="2" customWidth="1"/>
    <col min="10739" max="10739" width="2.5703125" style="2" customWidth="1"/>
    <col min="10740" max="10740" width="29.85546875" style="2" customWidth="1"/>
    <col min="10741" max="10741" width="7.140625" style="2" customWidth="1"/>
    <col min="10742" max="10742" width="4.42578125" style="2" customWidth="1"/>
    <col min="10743" max="10743" width="11.42578125" style="2" customWidth="1"/>
    <col min="10744" max="10745" width="11.5703125" style="2" customWidth="1"/>
    <col min="10746" max="10746" width="5.5703125" style="2" customWidth="1"/>
    <col min="10747" max="10747" width="0.28515625" style="2" customWidth="1"/>
    <col min="10748" max="10748" width="5.5703125" style="2" customWidth="1"/>
    <col min="10749" max="10749" width="11.5703125" style="2" customWidth="1"/>
    <col min="10750" max="10750" width="1.42578125" style="2" customWidth="1"/>
    <col min="10751" max="10751" width="10.140625" style="2" customWidth="1"/>
    <col min="10752" max="10752" width="10.85546875" style="2" customWidth="1"/>
    <col min="10753" max="10753" width="0.5703125" style="2" customWidth="1"/>
    <col min="10754" max="10754" width="0.42578125" style="2" customWidth="1"/>
    <col min="10755" max="10756" width="0" style="2" hidden="1" customWidth="1"/>
    <col min="10757" max="10757" width="0.140625" style="2" customWidth="1"/>
    <col min="10758" max="10993" width="9" style="2"/>
    <col min="10994" max="10994" width="1.42578125" style="2" customWidth="1"/>
    <col min="10995" max="10995" width="2.5703125" style="2" customWidth="1"/>
    <col min="10996" max="10996" width="29.85546875" style="2" customWidth="1"/>
    <col min="10997" max="10997" width="7.140625" style="2" customWidth="1"/>
    <col min="10998" max="10998" width="4.42578125" style="2" customWidth="1"/>
    <col min="10999" max="10999" width="11.42578125" style="2" customWidth="1"/>
    <col min="11000" max="11001" width="11.5703125" style="2" customWidth="1"/>
    <col min="11002" max="11002" width="5.5703125" style="2" customWidth="1"/>
    <col min="11003" max="11003" width="0.28515625" style="2" customWidth="1"/>
    <col min="11004" max="11004" width="5.5703125" style="2" customWidth="1"/>
    <col min="11005" max="11005" width="11.5703125" style="2" customWidth="1"/>
    <col min="11006" max="11006" width="1.42578125" style="2" customWidth="1"/>
    <col min="11007" max="11007" width="10.140625" style="2" customWidth="1"/>
    <col min="11008" max="11008" width="10.85546875" style="2" customWidth="1"/>
    <col min="11009" max="11009" width="0.5703125" style="2" customWidth="1"/>
    <col min="11010" max="11010" width="0.42578125" style="2" customWidth="1"/>
    <col min="11011" max="11012" width="0" style="2" hidden="1" customWidth="1"/>
    <col min="11013" max="11013" width="0.140625" style="2" customWidth="1"/>
    <col min="11014" max="11249" width="9" style="2"/>
    <col min="11250" max="11250" width="1.42578125" style="2" customWidth="1"/>
    <col min="11251" max="11251" width="2.5703125" style="2" customWidth="1"/>
    <col min="11252" max="11252" width="29.85546875" style="2" customWidth="1"/>
    <col min="11253" max="11253" width="7.140625" style="2" customWidth="1"/>
    <col min="11254" max="11254" width="4.42578125" style="2" customWidth="1"/>
    <col min="11255" max="11255" width="11.42578125" style="2" customWidth="1"/>
    <col min="11256" max="11257" width="11.5703125" style="2" customWidth="1"/>
    <col min="11258" max="11258" width="5.5703125" style="2" customWidth="1"/>
    <col min="11259" max="11259" width="0.28515625" style="2" customWidth="1"/>
    <col min="11260" max="11260" width="5.5703125" style="2" customWidth="1"/>
    <col min="11261" max="11261" width="11.5703125" style="2" customWidth="1"/>
    <col min="11262" max="11262" width="1.42578125" style="2" customWidth="1"/>
    <col min="11263" max="11263" width="10.140625" style="2" customWidth="1"/>
    <col min="11264" max="11264" width="10.85546875" style="2" customWidth="1"/>
    <col min="11265" max="11265" width="0.5703125" style="2" customWidth="1"/>
    <col min="11266" max="11266" width="0.42578125" style="2" customWidth="1"/>
    <col min="11267" max="11268" width="0" style="2" hidden="1" customWidth="1"/>
    <col min="11269" max="11269" width="0.140625" style="2" customWidth="1"/>
    <col min="11270" max="11505" width="9" style="2"/>
    <col min="11506" max="11506" width="1.42578125" style="2" customWidth="1"/>
    <col min="11507" max="11507" width="2.5703125" style="2" customWidth="1"/>
    <col min="11508" max="11508" width="29.85546875" style="2" customWidth="1"/>
    <col min="11509" max="11509" width="7.140625" style="2" customWidth="1"/>
    <col min="11510" max="11510" width="4.42578125" style="2" customWidth="1"/>
    <col min="11511" max="11511" width="11.42578125" style="2" customWidth="1"/>
    <col min="11512" max="11513" width="11.5703125" style="2" customWidth="1"/>
    <col min="11514" max="11514" width="5.5703125" style="2" customWidth="1"/>
    <col min="11515" max="11515" width="0.28515625" style="2" customWidth="1"/>
    <col min="11516" max="11516" width="5.5703125" style="2" customWidth="1"/>
    <col min="11517" max="11517" width="11.5703125" style="2" customWidth="1"/>
    <col min="11518" max="11518" width="1.42578125" style="2" customWidth="1"/>
    <col min="11519" max="11519" width="10.140625" style="2" customWidth="1"/>
    <col min="11520" max="11520" width="10.85546875" style="2" customWidth="1"/>
    <col min="11521" max="11521" width="0.5703125" style="2" customWidth="1"/>
    <col min="11522" max="11522" width="0.42578125" style="2" customWidth="1"/>
    <col min="11523" max="11524" width="0" style="2" hidden="1" customWidth="1"/>
    <col min="11525" max="11525" width="0.140625" style="2" customWidth="1"/>
    <col min="11526" max="11761" width="9" style="2"/>
    <col min="11762" max="11762" width="1.42578125" style="2" customWidth="1"/>
    <col min="11763" max="11763" width="2.5703125" style="2" customWidth="1"/>
    <col min="11764" max="11764" width="29.85546875" style="2" customWidth="1"/>
    <col min="11765" max="11765" width="7.140625" style="2" customWidth="1"/>
    <col min="11766" max="11766" width="4.42578125" style="2" customWidth="1"/>
    <col min="11767" max="11767" width="11.42578125" style="2" customWidth="1"/>
    <col min="11768" max="11769" width="11.5703125" style="2" customWidth="1"/>
    <col min="11770" max="11770" width="5.5703125" style="2" customWidth="1"/>
    <col min="11771" max="11771" width="0.28515625" style="2" customWidth="1"/>
    <col min="11772" max="11772" width="5.5703125" style="2" customWidth="1"/>
    <col min="11773" max="11773" width="11.5703125" style="2" customWidth="1"/>
    <col min="11774" max="11774" width="1.42578125" style="2" customWidth="1"/>
    <col min="11775" max="11775" width="10.140625" style="2" customWidth="1"/>
    <col min="11776" max="11776" width="10.85546875" style="2" customWidth="1"/>
    <col min="11777" max="11777" width="0.5703125" style="2" customWidth="1"/>
    <col min="11778" max="11778" width="0.42578125" style="2" customWidth="1"/>
    <col min="11779" max="11780" width="0" style="2" hidden="1" customWidth="1"/>
    <col min="11781" max="11781" width="0.140625" style="2" customWidth="1"/>
    <col min="11782" max="12017" width="9" style="2"/>
    <col min="12018" max="12018" width="1.42578125" style="2" customWidth="1"/>
    <col min="12019" max="12019" width="2.5703125" style="2" customWidth="1"/>
    <col min="12020" max="12020" width="29.85546875" style="2" customWidth="1"/>
    <col min="12021" max="12021" width="7.140625" style="2" customWidth="1"/>
    <col min="12022" max="12022" width="4.42578125" style="2" customWidth="1"/>
    <col min="12023" max="12023" width="11.42578125" style="2" customWidth="1"/>
    <col min="12024" max="12025" width="11.5703125" style="2" customWidth="1"/>
    <col min="12026" max="12026" width="5.5703125" style="2" customWidth="1"/>
    <col min="12027" max="12027" width="0.28515625" style="2" customWidth="1"/>
    <col min="12028" max="12028" width="5.5703125" style="2" customWidth="1"/>
    <col min="12029" max="12029" width="11.5703125" style="2" customWidth="1"/>
    <col min="12030" max="12030" width="1.42578125" style="2" customWidth="1"/>
    <col min="12031" max="12031" width="10.140625" style="2" customWidth="1"/>
    <col min="12032" max="12032" width="10.85546875" style="2" customWidth="1"/>
    <col min="12033" max="12033" width="0.5703125" style="2" customWidth="1"/>
    <col min="12034" max="12034" width="0.42578125" style="2" customWidth="1"/>
    <col min="12035" max="12036" width="0" style="2" hidden="1" customWidth="1"/>
    <col min="12037" max="12037" width="0.140625" style="2" customWidth="1"/>
    <col min="12038" max="12273" width="9" style="2"/>
    <col min="12274" max="12274" width="1.42578125" style="2" customWidth="1"/>
    <col min="12275" max="12275" width="2.5703125" style="2" customWidth="1"/>
    <col min="12276" max="12276" width="29.85546875" style="2" customWidth="1"/>
    <col min="12277" max="12277" width="7.140625" style="2" customWidth="1"/>
    <col min="12278" max="12278" width="4.42578125" style="2" customWidth="1"/>
    <col min="12279" max="12279" width="11.42578125" style="2" customWidth="1"/>
    <col min="12280" max="12281" width="11.5703125" style="2" customWidth="1"/>
    <col min="12282" max="12282" width="5.5703125" style="2" customWidth="1"/>
    <col min="12283" max="12283" width="0.28515625" style="2" customWidth="1"/>
    <col min="12284" max="12284" width="5.5703125" style="2" customWidth="1"/>
    <col min="12285" max="12285" width="11.5703125" style="2" customWidth="1"/>
    <col min="12286" max="12286" width="1.42578125" style="2" customWidth="1"/>
    <col min="12287" max="12287" width="10.140625" style="2" customWidth="1"/>
    <col min="12288" max="12288" width="10.85546875" style="2" customWidth="1"/>
    <col min="12289" max="12289" width="0.5703125" style="2" customWidth="1"/>
    <col min="12290" max="12290" width="0.42578125" style="2" customWidth="1"/>
    <col min="12291" max="12292" width="0" style="2" hidden="1" customWidth="1"/>
    <col min="12293" max="12293" width="0.140625" style="2" customWidth="1"/>
    <col min="12294" max="12529" width="9" style="2"/>
    <col min="12530" max="12530" width="1.42578125" style="2" customWidth="1"/>
    <col min="12531" max="12531" width="2.5703125" style="2" customWidth="1"/>
    <col min="12532" max="12532" width="29.85546875" style="2" customWidth="1"/>
    <col min="12533" max="12533" width="7.140625" style="2" customWidth="1"/>
    <col min="12534" max="12534" width="4.42578125" style="2" customWidth="1"/>
    <col min="12535" max="12535" width="11.42578125" style="2" customWidth="1"/>
    <col min="12536" max="12537" width="11.5703125" style="2" customWidth="1"/>
    <col min="12538" max="12538" width="5.5703125" style="2" customWidth="1"/>
    <col min="12539" max="12539" width="0.28515625" style="2" customWidth="1"/>
    <col min="12540" max="12540" width="5.5703125" style="2" customWidth="1"/>
    <col min="12541" max="12541" width="11.5703125" style="2" customWidth="1"/>
    <col min="12542" max="12542" width="1.42578125" style="2" customWidth="1"/>
    <col min="12543" max="12543" width="10.140625" style="2" customWidth="1"/>
    <col min="12544" max="12544" width="10.85546875" style="2" customWidth="1"/>
    <col min="12545" max="12545" width="0.5703125" style="2" customWidth="1"/>
    <col min="12546" max="12546" width="0.42578125" style="2" customWidth="1"/>
    <col min="12547" max="12548" width="0" style="2" hidden="1" customWidth="1"/>
    <col min="12549" max="12549" width="0.140625" style="2" customWidth="1"/>
    <col min="12550" max="12785" width="9" style="2"/>
    <col min="12786" max="12786" width="1.42578125" style="2" customWidth="1"/>
    <col min="12787" max="12787" width="2.5703125" style="2" customWidth="1"/>
    <col min="12788" max="12788" width="29.85546875" style="2" customWidth="1"/>
    <col min="12789" max="12789" width="7.140625" style="2" customWidth="1"/>
    <col min="12790" max="12790" width="4.42578125" style="2" customWidth="1"/>
    <col min="12791" max="12791" width="11.42578125" style="2" customWidth="1"/>
    <col min="12792" max="12793" width="11.5703125" style="2" customWidth="1"/>
    <col min="12794" max="12794" width="5.5703125" style="2" customWidth="1"/>
    <col min="12795" max="12795" width="0.28515625" style="2" customWidth="1"/>
    <col min="12796" max="12796" width="5.5703125" style="2" customWidth="1"/>
    <col min="12797" max="12797" width="11.5703125" style="2" customWidth="1"/>
    <col min="12798" max="12798" width="1.42578125" style="2" customWidth="1"/>
    <col min="12799" max="12799" width="10.140625" style="2" customWidth="1"/>
    <col min="12800" max="12800" width="10.85546875" style="2" customWidth="1"/>
    <col min="12801" max="12801" width="0.5703125" style="2" customWidth="1"/>
    <col min="12802" max="12802" width="0.42578125" style="2" customWidth="1"/>
    <col min="12803" max="12804" width="0" style="2" hidden="1" customWidth="1"/>
    <col min="12805" max="12805" width="0.140625" style="2" customWidth="1"/>
    <col min="12806" max="13041" width="9" style="2"/>
    <col min="13042" max="13042" width="1.42578125" style="2" customWidth="1"/>
    <col min="13043" max="13043" width="2.5703125" style="2" customWidth="1"/>
    <col min="13044" max="13044" width="29.85546875" style="2" customWidth="1"/>
    <col min="13045" max="13045" width="7.140625" style="2" customWidth="1"/>
    <col min="13046" max="13046" width="4.42578125" style="2" customWidth="1"/>
    <col min="13047" max="13047" width="11.42578125" style="2" customWidth="1"/>
    <col min="13048" max="13049" width="11.5703125" style="2" customWidth="1"/>
    <col min="13050" max="13050" width="5.5703125" style="2" customWidth="1"/>
    <col min="13051" max="13051" width="0.28515625" style="2" customWidth="1"/>
    <col min="13052" max="13052" width="5.5703125" style="2" customWidth="1"/>
    <col min="13053" max="13053" width="11.5703125" style="2" customWidth="1"/>
    <col min="13054" max="13054" width="1.42578125" style="2" customWidth="1"/>
    <col min="13055" max="13055" width="10.140625" style="2" customWidth="1"/>
    <col min="13056" max="13056" width="10.85546875" style="2" customWidth="1"/>
    <col min="13057" max="13057" width="0.5703125" style="2" customWidth="1"/>
    <col min="13058" max="13058" width="0.42578125" style="2" customWidth="1"/>
    <col min="13059" max="13060" width="0" style="2" hidden="1" customWidth="1"/>
    <col min="13061" max="13061" width="0.140625" style="2" customWidth="1"/>
    <col min="13062" max="13297" width="9" style="2"/>
    <col min="13298" max="13298" width="1.42578125" style="2" customWidth="1"/>
    <col min="13299" max="13299" width="2.5703125" style="2" customWidth="1"/>
    <col min="13300" max="13300" width="29.85546875" style="2" customWidth="1"/>
    <col min="13301" max="13301" width="7.140625" style="2" customWidth="1"/>
    <col min="13302" max="13302" width="4.42578125" style="2" customWidth="1"/>
    <col min="13303" max="13303" width="11.42578125" style="2" customWidth="1"/>
    <col min="13304" max="13305" width="11.5703125" style="2" customWidth="1"/>
    <col min="13306" max="13306" width="5.5703125" style="2" customWidth="1"/>
    <col min="13307" max="13307" width="0.28515625" style="2" customWidth="1"/>
    <col min="13308" max="13308" width="5.5703125" style="2" customWidth="1"/>
    <col min="13309" max="13309" width="11.5703125" style="2" customWidth="1"/>
    <col min="13310" max="13310" width="1.42578125" style="2" customWidth="1"/>
    <col min="13311" max="13311" width="10.140625" style="2" customWidth="1"/>
    <col min="13312" max="13312" width="10.85546875" style="2" customWidth="1"/>
    <col min="13313" max="13313" width="0.5703125" style="2" customWidth="1"/>
    <col min="13314" max="13314" width="0.42578125" style="2" customWidth="1"/>
    <col min="13315" max="13316" width="0" style="2" hidden="1" customWidth="1"/>
    <col min="13317" max="13317" width="0.140625" style="2" customWidth="1"/>
    <col min="13318" max="13553" width="9" style="2"/>
    <col min="13554" max="13554" width="1.42578125" style="2" customWidth="1"/>
    <col min="13555" max="13555" width="2.5703125" style="2" customWidth="1"/>
    <col min="13556" max="13556" width="29.85546875" style="2" customWidth="1"/>
    <col min="13557" max="13557" width="7.140625" style="2" customWidth="1"/>
    <col min="13558" max="13558" width="4.42578125" style="2" customWidth="1"/>
    <col min="13559" max="13559" width="11.42578125" style="2" customWidth="1"/>
    <col min="13560" max="13561" width="11.5703125" style="2" customWidth="1"/>
    <col min="13562" max="13562" width="5.5703125" style="2" customWidth="1"/>
    <col min="13563" max="13563" width="0.28515625" style="2" customWidth="1"/>
    <col min="13564" max="13564" width="5.5703125" style="2" customWidth="1"/>
    <col min="13565" max="13565" width="11.5703125" style="2" customWidth="1"/>
    <col min="13566" max="13566" width="1.42578125" style="2" customWidth="1"/>
    <col min="13567" max="13567" width="10.140625" style="2" customWidth="1"/>
    <col min="13568" max="13568" width="10.85546875" style="2" customWidth="1"/>
    <col min="13569" max="13569" width="0.5703125" style="2" customWidth="1"/>
    <col min="13570" max="13570" width="0.42578125" style="2" customWidth="1"/>
    <col min="13571" max="13572" width="0" style="2" hidden="1" customWidth="1"/>
    <col min="13573" max="13573" width="0.140625" style="2" customWidth="1"/>
    <col min="13574" max="13809" width="9" style="2"/>
    <col min="13810" max="13810" width="1.42578125" style="2" customWidth="1"/>
    <col min="13811" max="13811" width="2.5703125" style="2" customWidth="1"/>
    <col min="13812" max="13812" width="29.85546875" style="2" customWidth="1"/>
    <col min="13813" max="13813" width="7.140625" style="2" customWidth="1"/>
    <col min="13814" max="13814" width="4.42578125" style="2" customWidth="1"/>
    <col min="13815" max="13815" width="11.42578125" style="2" customWidth="1"/>
    <col min="13816" max="13817" width="11.5703125" style="2" customWidth="1"/>
    <col min="13818" max="13818" width="5.5703125" style="2" customWidth="1"/>
    <col min="13819" max="13819" width="0.28515625" style="2" customWidth="1"/>
    <col min="13820" max="13820" width="5.5703125" style="2" customWidth="1"/>
    <col min="13821" max="13821" width="11.5703125" style="2" customWidth="1"/>
    <col min="13822" max="13822" width="1.42578125" style="2" customWidth="1"/>
    <col min="13823" max="13823" width="10.140625" style="2" customWidth="1"/>
    <col min="13824" max="13824" width="10.85546875" style="2" customWidth="1"/>
    <col min="13825" max="13825" width="0.5703125" style="2" customWidth="1"/>
    <col min="13826" max="13826" width="0.42578125" style="2" customWidth="1"/>
    <col min="13827" max="13828" width="0" style="2" hidden="1" customWidth="1"/>
    <col min="13829" max="13829" width="0.140625" style="2" customWidth="1"/>
    <col min="13830" max="14065" width="9" style="2"/>
    <col min="14066" max="14066" width="1.42578125" style="2" customWidth="1"/>
    <col min="14067" max="14067" width="2.5703125" style="2" customWidth="1"/>
    <col min="14068" max="14068" width="29.85546875" style="2" customWidth="1"/>
    <col min="14069" max="14069" width="7.140625" style="2" customWidth="1"/>
    <col min="14070" max="14070" width="4.42578125" style="2" customWidth="1"/>
    <col min="14071" max="14071" width="11.42578125" style="2" customWidth="1"/>
    <col min="14072" max="14073" width="11.5703125" style="2" customWidth="1"/>
    <col min="14074" max="14074" width="5.5703125" style="2" customWidth="1"/>
    <col min="14075" max="14075" width="0.28515625" style="2" customWidth="1"/>
    <col min="14076" max="14076" width="5.5703125" style="2" customWidth="1"/>
    <col min="14077" max="14077" width="11.5703125" style="2" customWidth="1"/>
    <col min="14078" max="14078" width="1.42578125" style="2" customWidth="1"/>
    <col min="14079" max="14079" width="10.140625" style="2" customWidth="1"/>
    <col min="14080" max="14080" width="10.85546875" style="2" customWidth="1"/>
    <col min="14081" max="14081" width="0.5703125" style="2" customWidth="1"/>
    <col min="14082" max="14082" width="0.42578125" style="2" customWidth="1"/>
    <col min="14083" max="14084" width="0" style="2" hidden="1" customWidth="1"/>
    <col min="14085" max="14085" width="0.140625" style="2" customWidth="1"/>
    <col min="14086" max="14321" width="9" style="2"/>
    <col min="14322" max="14322" width="1.42578125" style="2" customWidth="1"/>
    <col min="14323" max="14323" width="2.5703125" style="2" customWidth="1"/>
    <col min="14324" max="14324" width="29.85546875" style="2" customWidth="1"/>
    <col min="14325" max="14325" width="7.140625" style="2" customWidth="1"/>
    <col min="14326" max="14326" width="4.42578125" style="2" customWidth="1"/>
    <col min="14327" max="14327" width="11.42578125" style="2" customWidth="1"/>
    <col min="14328" max="14329" width="11.5703125" style="2" customWidth="1"/>
    <col min="14330" max="14330" width="5.5703125" style="2" customWidth="1"/>
    <col min="14331" max="14331" width="0.28515625" style="2" customWidth="1"/>
    <col min="14332" max="14332" width="5.5703125" style="2" customWidth="1"/>
    <col min="14333" max="14333" width="11.5703125" style="2" customWidth="1"/>
    <col min="14334" max="14334" width="1.42578125" style="2" customWidth="1"/>
    <col min="14335" max="14335" width="10.140625" style="2" customWidth="1"/>
    <col min="14336" max="14336" width="10.85546875" style="2" customWidth="1"/>
    <col min="14337" max="14337" width="0.5703125" style="2" customWidth="1"/>
    <col min="14338" max="14338" width="0.42578125" style="2" customWidth="1"/>
    <col min="14339" max="14340" width="0" style="2" hidden="1" customWidth="1"/>
    <col min="14341" max="14341" width="0.140625" style="2" customWidth="1"/>
    <col min="14342" max="14577" width="9" style="2"/>
    <col min="14578" max="14578" width="1.42578125" style="2" customWidth="1"/>
    <col min="14579" max="14579" width="2.5703125" style="2" customWidth="1"/>
    <col min="14580" max="14580" width="29.85546875" style="2" customWidth="1"/>
    <col min="14581" max="14581" width="7.140625" style="2" customWidth="1"/>
    <col min="14582" max="14582" width="4.42578125" style="2" customWidth="1"/>
    <col min="14583" max="14583" width="11.42578125" style="2" customWidth="1"/>
    <col min="14584" max="14585" width="11.5703125" style="2" customWidth="1"/>
    <col min="14586" max="14586" width="5.5703125" style="2" customWidth="1"/>
    <col min="14587" max="14587" width="0.28515625" style="2" customWidth="1"/>
    <col min="14588" max="14588" width="5.5703125" style="2" customWidth="1"/>
    <col min="14589" max="14589" width="11.5703125" style="2" customWidth="1"/>
    <col min="14590" max="14590" width="1.42578125" style="2" customWidth="1"/>
    <col min="14591" max="14591" width="10.140625" style="2" customWidth="1"/>
    <col min="14592" max="14592" width="10.85546875" style="2" customWidth="1"/>
    <col min="14593" max="14593" width="0.5703125" style="2" customWidth="1"/>
    <col min="14594" max="14594" width="0.42578125" style="2" customWidth="1"/>
    <col min="14595" max="14596" width="0" style="2" hidden="1" customWidth="1"/>
    <col min="14597" max="14597" width="0.140625" style="2" customWidth="1"/>
    <col min="14598" max="14833" width="9" style="2"/>
    <col min="14834" max="14834" width="1.42578125" style="2" customWidth="1"/>
    <col min="14835" max="14835" width="2.5703125" style="2" customWidth="1"/>
    <col min="14836" max="14836" width="29.85546875" style="2" customWidth="1"/>
    <col min="14837" max="14837" width="7.140625" style="2" customWidth="1"/>
    <col min="14838" max="14838" width="4.42578125" style="2" customWidth="1"/>
    <col min="14839" max="14839" width="11.42578125" style="2" customWidth="1"/>
    <col min="14840" max="14841" width="11.5703125" style="2" customWidth="1"/>
    <col min="14842" max="14842" width="5.5703125" style="2" customWidth="1"/>
    <col min="14843" max="14843" width="0.28515625" style="2" customWidth="1"/>
    <col min="14844" max="14844" width="5.5703125" style="2" customWidth="1"/>
    <col min="14845" max="14845" width="11.5703125" style="2" customWidth="1"/>
    <col min="14846" max="14846" width="1.42578125" style="2" customWidth="1"/>
    <col min="14847" max="14847" width="10.140625" style="2" customWidth="1"/>
    <col min="14848" max="14848" width="10.85546875" style="2" customWidth="1"/>
    <col min="14849" max="14849" width="0.5703125" style="2" customWidth="1"/>
    <col min="14850" max="14850" width="0.42578125" style="2" customWidth="1"/>
    <col min="14851" max="14852" width="0" style="2" hidden="1" customWidth="1"/>
    <col min="14853" max="14853" width="0.140625" style="2" customWidth="1"/>
    <col min="14854" max="15089" width="9" style="2"/>
    <col min="15090" max="15090" width="1.42578125" style="2" customWidth="1"/>
    <col min="15091" max="15091" width="2.5703125" style="2" customWidth="1"/>
    <col min="15092" max="15092" width="29.85546875" style="2" customWidth="1"/>
    <col min="15093" max="15093" width="7.140625" style="2" customWidth="1"/>
    <col min="15094" max="15094" width="4.42578125" style="2" customWidth="1"/>
    <col min="15095" max="15095" width="11.42578125" style="2" customWidth="1"/>
    <col min="15096" max="15097" width="11.5703125" style="2" customWidth="1"/>
    <col min="15098" max="15098" width="5.5703125" style="2" customWidth="1"/>
    <col min="15099" max="15099" width="0.28515625" style="2" customWidth="1"/>
    <col min="15100" max="15100" width="5.5703125" style="2" customWidth="1"/>
    <col min="15101" max="15101" width="11.5703125" style="2" customWidth="1"/>
    <col min="15102" max="15102" width="1.42578125" style="2" customWidth="1"/>
    <col min="15103" max="15103" width="10.140625" style="2" customWidth="1"/>
    <col min="15104" max="15104" width="10.85546875" style="2" customWidth="1"/>
    <col min="15105" max="15105" width="0.5703125" style="2" customWidth="1"/>
    <col min="15106" max="15106" width="0.42578125" style="2" customWidth="1"/>
    <col min="15107" max="15108" width="0" style="2" hidden="1" customWidth="1"/>
    <col min="15109" max="15109" width="0.140625" style="2" customWidth="1"/>
    <col min="15110" max="15345" width="9" style="2"/>
    <col min="15346" max="15346" width="1.42578125" style="2" customWidth="1"/>
    <col min="15347" max="15347" width="2.5703125" style="2" customWidth="1"/>
    <col min="15348" max="15348" width="29.85546875" style="2" customWidth="1"/>
    <col min="15349" max="15349" width="7.140625" style="2" customWidth="1"/>
    <col min="15350" max="15350" width="4.42578125" style="2" customWidth="1"/>
    <col min="15351" max="15351" width="11.42578125" style="2" customWidth="1"/>
    <col min="15352" max="15353" width="11.5703125" style="2" customWidth="1"/>
    <col min="15354" max="15354" width="5.5703125" style="2" customWidth="1"/>
    <col min="15355" max="15355" width="0.28515625" style="2" customWidth="1"/>
    <col min="15356" max="15356" width="5.5703125" style="2" customWidth="1"/>
    <col min="15357" max="15357" width="11.5703125" style="2" customWidth="1"/>
    <col min="15358" max="15358" width="1.42578125" style="2" customWidth="1"/>
    <col min="15359" max="15359" width="10.140625" style="2" customWidth="1"/>
    <col min="15360" max="15360" width="10.85546875" style="2" customWidth="1"/>
    <col min="15361" max="15361" width="0.5703125" style="2" customWidth="1"/>
    <col min="15362" max="15362" width="0.42578125" style="2" customWidth="1"/>
    <col min="15363" max="15364" width="0" style="2" hidden="1" customWidth="1"/>
    <col min="15365" max="15365" width="0.140625" style="2" customWidth="1"/>
    <col min="15366" max="15601" width="9" style="2"/>
    <col min="15602" max="15602" width="1.42578125" style="2" customWidth="1"/>
    <col min="15603" max="15603" width="2.5703125" style="2" customWidth="1"/>
    <col min="15604" max="15604" width="29.85546875" style="2" customWidth="1"/>
    <col min="15605" max="15605" width="7.140625" style="2" customWidth="1"/>
    <col min="15606" max="15606" width="4.42578125" style="2" customWidth="1"/>
    <col min="15607" max="15607" width="11.42578125" style="2" customWidth="1"/>
    <col min="15608" max="15609" width="11.5703125" style="2" customWidth="1"/>
    <col min="15610" max="15610" width="5.5703125" style="2" customWidth="1"/>
    <col min="15611" max="15611" width="0.28515625" style="2" customWidth="1"/>
    <col min="15612" max="15612" width="5.5703125" style="2" customWidth="1"/>
    <col min="15613" max="15613" width="11.5703125" style="2" customWidth="1"/>
    <col min="15614" max="15614" width="1.42578125" style="2" customWidth="1"/>
    <col min="15615" max="15615" width="10.140625" style="2" customWidth="1"/>
    <col min="15616" max="15616" width="10.85546875" style="2" customWidth="1"/>
    <col min="15617" max="15617" width="0.5703125" style="2" customWidth="1"/>
    <col min="15618" max="15618" width="0.42578125" style="2" customWidth="1"/>
    <col min="15619" max="15620" width="0" style="2" hidden="1" customWidth="1"/>
    <col min="15621" max="15621" width="0.140625" style="2" customWidth="1"/>
    <col min="15622" max="15857" width="9" style="2"/>
    <col min="15858" max="15858" width="1.42578125" style="2" customWidth="1"/>
    <col min="15859" max="15859" width="2.5703125" style="2" customWidth="1"/>
    <col min="15860" max="15860" width="29.85546875" style="2" customWidth="1"/>
    <col min="15861" max="15861" width="7.140625" style="2" customWidth="1"/>
    <col min="15862" max="15862" width="4.42578125" style="2" customWidth="1"/>
    <col min="15863" max="15863" width="11.42578125" style="2" customWidth="1"/>
    <col min="15864" max="15865" width="11.5703125" style="2" customWidth="1"/>
    <col min="15866" max="15866" width="5.5703125" style="2" customWidth="1"/>
    <col min="15867" max="15867" width="0.28515625" style="2" customWidth="1"/>
    <col min="15868" max="15868" width="5.5703125" style="2" customWidth="1"/>
    <col min="15869" max="15869" width="11.5703125" style="2" customWidth="1"/>
    <col min="15870" max="15870" width="1.42578125" style="2" customWidth="1"/>
    <col min="15871" max="15871" width="10.140625" style="2" customWidth="1"/>
    <col min="15872" max="15872" width="10.85546875" style="2" customWidth="1"/>
    <col min="15873" max="15873" width="0.5703125" style="2" customWidth="1"/>
    <col min="15874" max="15874" width="0.42578125" style="2" customWidth="1"/>
    <col min="15875" max="15876" width="0" style="2" hidden="1" customWidth="1"/>
    <col min="15877" max="15877" width="0.140625" style="2" customWidth="1"/>
    <col min="15878" max="16113" width="9" style="2"/>
    <col min="16114" max="16114" width="1.42578125" style="2" customWidth="1"/>
    <col min="16115" max="16115" width="2.5703125" style="2" customWidth="1"/>
    <col min="16116" max="16116" width="29.85546875" style="2" customWidth="1"/>
    <col min="16117" max="16117" width="7.140625" style="2" customWidth="1"/>
    <col min="16118" max="16118" width="4.42578125" style="2" customWidth="1"/>
    <col min="16119" max="16119" width="11.42578125" style="2" customWidth="1"/>
    <col min="16120" max="16121" width="11.5703125" style="2" customWidth="1"/>
    <col min="16122" max="16122" width="5.5703125" style="2" customWidth="1"/>
    <col min="16123" max="16123" width="0.28515625" style="2" customWidth="1"/>
    <col min="16124" max="16124" width="5.5703125" style="2" customWidth="1"/>
    <col min="16125" max="16125" width="11.5703125" style="2" customWidth="1"/>
    <col min="16126" max="16126" width="1.42578125" style="2" customWidth="1"/>
    <col min="16127" max="16127" width="10.140625" style="2" customWidth="1"/>
    <col min="16128" max="16128" width="10.85546875" style="2" customWidth="1"/>
    <col min="16129" max="16129" width="0.5703125" style="2" customWidth="1"/>
    <col min="16130" max="16130" width="0.42578125" style="2" customWidth="1"/>
    <col min="16131" max="16132" width="0" style="2" hidden="1" customWidth="1"/>
    <col min="16133" max="16133" width="0.140625" style="2" customWidth="1"/>
    <col min="16134" max="16381" width="9" style="2"/>
    <col min="16382" max="16383" width="9" style="2" customWidth="1"/>
    <col min="16384" max="16384" width="9" style="2"/>
  </cols>
  <sheetData>
    <row r="1" spans="1:11" ht="24" customHeight="1">
      <c r="A1" s="26" t="s">
        <v>275</v>
      </c>
      <c r="D1" s="124" t="s">
        <v>25</v>
      </c>
      <c r="J1" s="18"/>
      <c r="K1" s="18"/>
    </row>
    <row r="2" spans="1:11" ht="24" customHeight="1">
      <c r="A2" s="26"/>
      <c r="C2" s="56">
        <v>2566</v>
      </c>
      <c r="D2" s="56">
        <v>2565</v>
      </c>
      <c r="J2" s="18"/>
      <c r="K2" s="18"/>
    </row>
    <row r="3" spans="1:11" ht="24" customHeight="1">
      <c r="B3" s="29" t="s">
        <v>53</v>
      </c>
      <c r="C3" s="57">
        <v>35578954.670000002</v>
      </c>
      <c r="D3" s="57">
        <v>29066463.07</v>
      </c>
    </row>
    <row r="4" spans="1:11" ht="24" customHeight="1">
      <c r="B4" s="58" t="s">
        <v>99</v>
      </c>
      <c r="C4" s="52">
        <v>-22678870.34</v>
      </c>
      <c r="D4" s="52">
        <v>-20588779.329999998</v>
      </c>
    </row>
    <row r="5" spans="1:11" ht="24" customHeight="1">
      <c r="B5" s="28" t="s">
        <v>54</v>
      </c>
      <c r="C5" s="53">
        <f>SUM(C3:C4)</f>
        <v>12900084.330000002</v>
      </c>
      <c r="D5" s="53">
        <f>SUM(D3:D4)</f>
        <v>8477683.7400000021</v>
      </c>
    </row>
    <row r="6" spans="1:11" ht="24" customHeight="1">
      <c r="B6" s="29" t="s">
        <v>117</v>
      </c>
      <c r="C6" s="99">
        <v>4246710</v>
      </c>
      <c r="D6" s="99">
        <v>3902010</v>
      </c>
    </row>
    <row r="7" spans="1:11" ht="24" customHeight="1">
      <c r="B7" s="58" t="s">
        <v>118</v>
      </c>
      <c r="C7" s="52">
        <v>-3331263.21</v>
      </c>
      <c r="D7" s="52">
        <v>-3208267.42</v>
      </c>
    </row>
    <row r="8" spans="1:11" ht="24" customHeight="1">
      <c r="B8" s="28" t="s">
        <v>105</v>
      </c>
      <c r="C8" s="53">
        <f>SUM(C6:C7)</f>
        <v>915446.79</v>
      </c>
      <c r="D8" s="53">
        <f>SUM(D6:D7)</f>
        <v>693742.58000000007</v>
      </c>
    </row>
    <row r="9" spans="1:11" ht="24" customHeight="1">
      <c r="B9" s="29" t="s">
        <v>55</v>
      </c>
      <c r="C9" s="59">
        <v>52146268.549999997</v>
      </c>
      <c r="D9" s="59">
        <v>50946611.130000003</v>
      </c>
    </row>
    <row r="10" spans="1:11" ht="24" customHeight="1">
      <c r="B10" s="58" t="s">
        <v>110</v>
      </c>
      <c r="C10" s="60">
        <v>-34055212.030000001</v>
      </c>
      <c r="D10" s="60">
        <v>-30181156.210000001</v>
      </c>
      <c r="K10" s="61"/>
    </row>
    <row r="11" spans="1:11" ht="24" customHeight="1">
      <c r="B11" s="28" t="s">
        <v>56</v>
      </c>
      <c r="C11" s="62">
        <f>SUM(C9:C10)</f>
        <v>18091056.519999996</v>
      </c>
      <c r="D11" s="62">
        <f>SUM(D9:D10)</f>
        <v>20765454.920000002</v>
      </c>
    </row>
    <row r="12" spans="1:11" ht="24.75" thickBot="1">
      <c r="B12" s="16" t="s">
        <v>276</v>
      </c>
      <c r="C12" s="63">
        <f>C5+C11+C8</f>
        <v>31906587.639999997</v>
      </c>
      <c r="D12" s="63">
        <f>D5+D11+D8</f>
        <v>29936881.240000002</v>
      </c>
    </row>
    <row r="13" spans="1:11" ht="24.75" thickTop="1">
      <c r="K13" s="61"/>
    </row>
    <row r="14" spans="1:11" ht="24" customHeight="1">
      <c r="A14" s="26" t="s">
        <v>195</v>
      </c>
      <c r="D14" s="102" t="s">
        <v>25</v>
      </c>
    </row>
    <row r="15" spans="1:11" ht="24" customHeight="1">
      <c r="A15" s="26"/>
      <c r="C15" s="100">
        <v>2566</v>
      </c>
      <c r="D15" s="100">
        <v>2565</v>
      </c>
    </row>
    <row r="16" spans="1:11" ht="24" customHeight="1">
      <c r="A16" s="26"/>
      <c r="B16" s="2" t="s">
        <v>196</v>
      </c>
      <c r="C16" s="110">
        <v>27</v>
      </c>
      <c r="D16" s="102">
        <v>11.13</v>
      </c>
    </row>
    <row r="17" spans="1:4" ht="24" customHeight="1" thickBot="1">
      <c r="A17" s="26"/>
      <c r="B17" s="26" t="s">
        <v>197</v>
      </c>
      <c r="C17" s="106">
        <f>SUM(C16)</f>
        <v>27</v>
      </c>
      <c r="D17" s="101">
        <v>11.13</v>
      </c>
    </row>
    <row r="18" spans="1:4" ht="24" customHeight="1" thickTop="1">
      <c r="A18" s="26"/>
      <c r="B18" s="26"/>
      <c r="C18" s="208"/>
      <c r="D18" s="209"/>
    </row>
    <row r="19" spans="1:4" ht="24" customHeight="1">
      <c r="A19" s="26"/>
      <c r="B19" s="17" t="s">
        <v>316</v>
      </c>
      <c r="C19" s="208"/>
      <c r="D19" s="209"/>
    </row>
    <row r="20" spans="1:4" ht="24" customHeight="1">
      <c r="A20" s="26"/>
      <c r="B20" s="17" t="s">
        <v>317</v>
      </c>
      <c r="C20" s="208"/>
      <c r="D20" s="209"/>
    </row>
    <row r="21" spans="1:4" ht="24" customHeight="1">
      <c r="A21" s="26"/>
      <c r="B21" s="26"/>
      <c r="C21" s="149"/>
      <c r="D21" s="100"/>
    </row>
    <row r="22" spans="1:4" ht="24" customHeight="1">
      <c r="A22" s="26" t="s">
        <v>198</v>
      </c>
      <c r="D22" s="102" t="s">
        <v>25</v>
      </c>
    </row>
    <row r="23" spans="1:4" ht="24" customHeight="1">
      <c r="A23" s="26"/>
      <c r="C23" s="100">
        <v>2566</v>
      </c>
      <c r="D23" s="100">
        <v>2565</v>
      </c>
    </row>
    <row r="24" spans="1:4" ht="24" customHeight="1">
      <c r="A24" s="26"/>
      <c r="B24" s="2" t="s">
        <v>234</v>
      </c>
      <c r="C24" s="42">
        <v>179000</v>
      </c>
      <c r="D24" s="42">
        <v>0</v>
      </c>
    </row>
    <row r="25" spans="1:4" ht="24" customHeight="1">
      <c r="A25" s="26"/>
      <c r="B25" s="2" t="s">
        <v>200</v>
      </c>
      <c r="C25" s="42">
        <v>30145.49</v>
      </c>
      <c r="D25" s="42">
        <v>7738.24</v>
      </c>
    </row>
    <row r="26" spans="1:4" ht="24" customHeight="1">
      <c r="A26" s="3"/>
      <c r="B26" s="3" t="s">
        <v>58</v>
      </c>
      <c r="C26" s="64">
        <v>23759.599999999999</v>
      </c>
      <c r="D26" s="64">
        <v>25141.8</v>
      </c>
    </row>
    <row r="27" spans="1:4" ht="24.75" customHeight="1" thickBot="1">
      <c r="A27" s="13"/>
      <c r="B27" s="13" t="s">
        <v>199</v>
      </c>
      <c r="C27" s="65">
        <f>SUM(C24:C26)</f>
        <v>232905.09</v>
      </c>
      <c r="D27" s="65">
        <f>SUM(D25:D26)</f>
        <v>32880.04</v>
      </c>
    </row>
    <row r="28" spans="1:4" ht="18" customHeight="1" thickTop="1">
      <c r="A28" s="16"/>
      <c r="C28" s="5"/>
      <c r="D28" s="5"/>
    </row>
    <row r="36" spans="1:4" ht="21" customHeight="1">
      <c r="A36" s="16"/>
      <c r="C36" s="5"/>
      <c r="D36" s="5"/>
    </row>
  </sheetData>
  <printOptions horizontalCentered="1"/>
  <pageMargins left="0.59055118110236227" right="0.19685039370078741" top="0.98425196850393704" bottom="0.35433070866141736" header="0.31496062992125984" footer="0.31496062992125984"/>
  <pageSetup paperSize="9" scale="98" orientation="portrait" horizontalDpi="300" verticalDpi="300" r:id="rId1"/>
  <headerFooter>
    <oddHeader>&amp;C&amp;"TH SarabunPSK,ธรรมดา"&amp;16-13-</oddHeader>
  </headerFooter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15</vt:i4>
      </vt:variant>
    </vt:vector>
  </HeadingPairs>
  <TitlesOfParts>
    <vt:vector size="31" baseType="lpstr">
      <vt:lpstr>งบแสดงฐานะ</vt:lpstr>
      <vt:lpstr>งบแสดงฐานะ (2)</vt:lpstr>
      <vt:lpstr>งบแสดงผลการดำเนินงาน</vt:lpstr>
      <vt:lpstr>ส่วนทุน</vt:lpstr>
      <vt:lpstr>แม่</vt:lpstr>
      <vt:lpstr>ลูก</vt:lpstr>
      <vt:lpstr>หมายเหตุ 4-8</vt:lpstr>
      <vt:lpstr>หมายเหตุ 9-11</vt:lpstr>
      <vt:lpstr>หมายเหตุ 12-14</vt:lpstr>
      <vt:lpstr>หมายเหตุ 15-17</vt:lpstr>
      <vt:lpstr>หมายเหตุ18-19</vt:lpstr>
      <vt:lpstr>หมายเหตุ20-22</vt:lpstr>
      <vt:lpstr>หมายเหตุ23-26</vt:lpstr>
      <vt:lpstr>หมายเหตุ26-29</vt:lpstr>
      <vt:lpstr>หมายเหตุ30-33</vt:lpstr>
      <vt:lpstr>หมายเหตุ 34-35</vt:lpstr>
      <vt:lpstr>แม่!Print_Area</vt:lpstr>
      <vt:lpstr>งบแสดงฐานะ!Print_Area</vt:lpstr>
      <vt:lpstr>'งบแสดงฐานะ (2)'!Print_Area</vt:lpstr>
      <vt:lpstr>งบแสดงผลการดำเนินงาน!Print_Area</vt:lpstr>
      <vt:lpstr>ส่วนทุน!Print_Area</vt:lpstr>
      <vt:lpstr>'หมายเหตุ 12-14'!Print_Area</vt:lpstr>
      <vt:lpstr>'หมายเหตุ 15-17'!Print_Area</vt:lpstr>
      <vt:lpstr>'หมายเหตุ 34-35'!Print_Area</vt:lpstr>
      <vt:lpstr>'หมายเหตุ 4-8'!Print_Area</vt:lpstr>
      <vt:lpstr>'หมายเหตุ 9-11'!Print_Area</vt:lpstr>
      <vt:lpstr>'หมายเหตุ18-19'!Print_Area</vt:lpstr>
      <vt:lpstr>'หมายเหตุ20-22'!Print_Area</vt:lpstr>
      <vt:lpstr>'หมายเหตุ23-26'!Print_Area</vt:lpstr>
      <vt:lpstr>'หมายเหตุ26-29'!Print_Area</vt:lpstr>
      <vt:lpstr>'หมายเหตุ30-33'!Print_Area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 sus</cp:lastModifiedBy>
  <cp:lastPrinted>2024-02-09T08:56:47Z</cp:lastPrinted>
  <dcterms:created xsi:type="dcterms:W3CDTF">2021-11-19T01:40:41Z</dcterms:created>
  <dcterms:modified xsi:type="dcterms:W3CDTF">2024-06-11T07:21:01Z</dcterms:modified>
</cp:coreProperties>
</file>